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firstSheet="7" activeTab="14"/>
  </bookViews>
  <sheets>
    <sheet name="目录" sheetId="1" r:id="rId1"/>
    <sheet name="附表2-1" sheetId="2" r:id="rId2"/>
    <sheet name="附表2-2" sheetId="3" r:id="rId3"/>
    <sheet name="附表2-3" sheetId="4" r:id="rId4"/>
    <sheet name="附表2-4" sheetId="5" r:id="rId5"/>
    <sheet name="附表2-5" sheetId="6" r:id="rId6"/>
    <sheet name="附表2-6" sheetId="7" r:id="rId7"/>
    <sheet name="附表2-7" sheetId="8" r:id="rId8"/>
    <sheet name="附表2-8" sheetId="9" r:id="rId9"/>
    <sheet name="附表2-9" sheetId="10" r:id="rId10"/>
    <sheet name="附表2-10" sheetId="11" r:id="rId11"/>
    <sheet name="附表2-11" sheetId="12" r:id="rId12"/>
    <sheet name="附表2-12" sheetId="13" r:id="rId13"/>
    <sheet name="附表2-13" sheetId="14" r:id="rId14"/>
    <sheet name="附表2-14" sheetId="15" r:id="rId15"/>
    <sheet name="附表2-15" sheetId="16" r:id="rId16"/>
    <sheet name="附表2-16" sheetId="17" r:id="rId17"/>
    <sheet name="附表2-17" sheetId="18" r:id="rId18"/>
    <sheet name="附表2-18" sheetId="19" r:id="rId19"/>
    <sheet name="附表2-19" sheetId="20" r:id="rId20"/>
  </sheets>
  <externalReferences>
    <externalReference r:id="rId23"/>
    <externalReference r:id="rId24"/>
    <externalReference r:id="rId25"/>
    <externalReference r:id="rId26"/>
  </externalReferences>
  <definedNames>
    <definedName name="_Order1" hidden="1">255</definedName>
    <definedName name="_Order2" hidden="1">255</definedName>
    <definedName name="database2">#REF!</definedName>
    <definedName name="database3">#REF!</definedName>
    <definedName name="gxxe2003">'[2]P1012001'!$A$6:$E$117</definedName>
    <definedName name="hhhh">#REF!</definedName>
    <definedName name="kkkk">#REF!</definedName>
    <definedName name="_xlnm.Print_Titles" localSheetId="1">'附表2-1'!$1:$4</definedName>
    <definedName name="_xlnm.Print_Titles" localSheetId="3">'附表2-3'!$5:$5</definedName>
    <definedName name="_xlnm.Print_Titles" localSheetId="5">'附表2-5'!$4:$4</definedName>
    <definedName name="_xlnm.Print_Titles">#N/A</definedName>
    <definedName name="UU">#REF!</definedName>
    <definedName name="YY">#REF!</definedName>
    <definedName name="Z_54431C6A_6CB5_493F_BA5A_1F9237B1985C_.wvu.PrintArea" localSheetId="0" hidden="1">'目录'!$B$1:$C$1</definedName>
    <definedName name="地区名称">#REF!</definedName>
    <definedName name="福州">#REF!</definedName>
    <definedName name="汇率">#REF!</definedName>
    <definedName name="全额差额比例">'[3]C01-1'!#REF!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<sst xmlns="http://schemas.openxmlformats.org/spreadsheetml/2006/main" count="2211" uniqueCount="1796">
  <si>
    <t>一、政府债务余额情况</t>
  </si>
  <si>
    <t>2016年末一般债务余额</t>
  </si>
  <si>
    <t>二、政府债务限额情况</t>
  </si>
  <si>
    <r>
      <t>2</t>
    </r>
    <r>
      <rPr>
        <sz val="12"/>
        <rFont val="宋体"/>
        <family val="0"/>
      </rPr>
      <t>016年一般债务限额</t>
    </r>
  </si>
  <si>
    <t>万元</t>
  </si>
  <si>
    <t>2016年洛江区地方政府专项债务余额和限额情况表</t>
  </si>
  <si>
    <t>一、政府债务余额情况</t>
  </si>
  <si>
    <r>
      <t>2</t>
    </r>
    <r>
      <rPr>
        <sz val="12"/>
        <rFont val="宋体"/>
        <family val="0"/>
      </rPr>
      <t>016年末专项债务余额</t>
    </r>
  </si>
  <si>
    <t>二、政府债务限额情况</t>
  </si>
  <si>
    <t>2016年专项债务限额</t>
  </si>
  <si>
    <t>万元</t>
  </si>
  <si>
    <t>附表2-8：2016年洛江区地方政府一般债务余额和限额情况表</t>
  </si>
  <si>
    <r>
      <t>附表2-1</t>
    </r>
    <r>
      <rPr>
        <sz val="12"/>
        <rFont val="宋体"/>
        <family val="0"/>
      </rPr>
      <t>9</t>
    </r>
  </si>
  <si>
    <r>
      <t>附表2-1</t>
    </r>
    <r>
      <rPr>
        <sz val="12"/>
        <rFont val="宋体"/>
        <family val="0"/>
      </rPr>
      <t>7</t>
    </r>
  </si>
  <si>
    <r>
      <t>附表2-1</t>
    </r>
    <r>
      <rPr>
        <sz val="12"/>
        <rFont val="宋体"/>
        <family val="0"/>
      </rPr>
      <t>6</t>
    </r>
  </si>
  <si>
    <t>附表2-15</t>
  </si>
  <si>
    <t>2016年度政府性基金转移支付决算表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</si>
  <si>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</si>
  <si>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</si>
  <si>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</si>
  <si>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</si>
  <si>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</si>
  <si>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</si>
  <si>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</si>
  <si>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</si>
  <si>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</si>
  <si>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</si>
  <si>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</si>
  <si>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支出合计</t>
  </si>
  <si>
    <r>
      <t>附表2-1</t>
    </r>
    <r>
      <rPr>
        <sz val="12"/>
        <rFont val="宋体"/>
        <family val="0"/>
      </rPr>
      <t>4</t>
    </r>
  </si>
  <si>
    <t>万安街道</t>
  </si>
  <si>
    <t>双阳街道</t>
  </si>
  <si>
    <t>河市镇</t>
  </si>
  <si>
    <t>马甲镇</t>
  </si>
  <si>
    <t>罗溪镇</t>
  </si>
  <si>
    <t>虹山乡</t>
  </si>
  <si>
    <t>编制单位：洛江区财政局</t>
  </si>
  <si>
    <t>单位：万元</t>
  </si>
  <si>
    <t>14、</t>
  </si>
  <si>
    <t>附表2-14：2016年度政府性基金转移支付决算表</t>
  </si>
  <si>
    <t>16、</t>
  </si>
  <si>
    <t>附表2-15：2016年洛江区地方政府专项债务余额和限额情况表</t>
  </si>
  <si>
    <t>附表2-16：2016年度国有资本经营收入决算表</t>
  </si>
  <si>
    <t>17、</t>
  </si>
  <si>
    <t>附表2-17：2016年度国有资本经营支出决算表</t>
  </si>
  <si>
    <t>18、</t>
  </si>
  <si>
    <t>附表2-18：2016年度社会保险基金收入决算表</t>
  </si>
  <si>
    <t>19、</t>
  </si>
  <si>
    <t>附表2-19：2016年度社会保险基金支出决算表</t>
  </si>
  <si>
    <t>说明：我区本年没有对下级转移支付数据。</t>
  </si>
  <si>
    <t>说明：我区本年没有对下级转移支付数据。</t>
  </si>
  <si>
    <t>附表2-6</t>
  </si>
  <si>
    <r>
      <t>附表2-</t>
    </r>
    <r>
      <rPr>
        <sz val="12"/>
        <rFont val="宋体"/>
        <family val="0"/>
      </rPr>
      <t>7</t>
    </r>
  </si>
  <si>
    <t>附表2-8</t>
  </si>
  <si>
    <r>
      <t>附表2-</t>
    </r>
    <r>
      <rPr>
        <sz val="12"/>
        <rFont val="宋体"/>
        <family val="0"/>
      </rPr>
      <t>10</t>
    </r>
  </si>
  <si>
    <r>
      <t>附表2-</t>
    </r>
    <r>
      <rPr>
        <sz val="12"/>
        <rFont val="宋体"/>
        <family val="0"/>
      </rPr>
      <t>11</t>
    </r>
  </si>
  <si>
    <t>附表2-12</t>
  </si>
  <si>
    <t>附表2-13</t>
  </si>
  <si>
    <r>
      <t>附表2-1</t>
    </r>
    <r>
      <rPr>
        <sz val="12"/>
        <rFont val="宋体"/>
        <family val="0"/>
      </rPr>
      <t>8</t>
    </r>
  </si>
  <si>
    <t>编制单位：洛江区财政局                                                                                              单位：万元</t>
  </si>
  <si>
    <t>编制单位：洛江区财政局                                                单位：万元</t>
  </si>
  <si>
    <t>编制单位：洛江区财政局</t>
  </si>
  <si>
    <t>编制单位：洛江区财政局                                                                                                          单位：万元</t>
  </si>
  <si>
    <t>2016年度洛江区一般公共预算转移性收支决算录入表</t>
  </si>
  <si>
    <t>6、</t>
  </si>
  <si>
    <t>附表2-6：2016年度洛江区一般公共预算转移性收支决算录入表</t>
  </si>
  <si>
    <t>7、</t>
  </si>
  <si>
    <t>附表2-7：2016年度对下税收返还和转移支付决算表</t>
  </si>
  <si>
    <t>9、</t>
  </si>
  <si>
    <t>附表2-9：2016年度一般公共预算“三公”经费支出决算表</t>
  </si>
  <si>
    <t>10、</t>
  </si>
  <si>
    <t>附表2-10：2016年度政府性基金收入决算表</t>
  </si>
  <si>
    <t>11、</t>
  </si>
  <si>
    <t>附表2-11：2016年度政府性基金支出决算表</t>
  </si>
  <si>
    <t>12、</t>
  </si>
  <si>
    <t>附表2-12：2016年度政府性基金支出决算功能分类表</t>
  </si>
  <si>
    <t>2016年度洛江区政府性基金转移性收支决算录入表</t>
  </si>
  <si>
    <t>附表2-13：2016年度洛江区政府性基金转移性收支决算录入表</t>
  </si>
  <si>
    <t>15、</t>
  </si>
  <si>
    <t>上年结余</t>
  </si>
  <si>
    <t>说明：2016年度洛江区支出经济分类决算为试编。</t>
  </si>
  <si>
    <t>说明：</t>
  </si>
  <si>
    <t>说明：我区选择粮油公司等3家区属国有经营公司试行国有资本经营预算编制，但这几家企业经营亏损，没有利润上缴，2016年我区没有国有资本经营收入。</t>
  </si>
  <si>
    <t>二十二、债务付息支出</t>
  </si>
  <si>
    <t>二十三、债务发行费用支出</t>
  </si>
  <si>
    <t xml:space="preserve">    1.按照党中央、国务院有关文件及部门预决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</t>
  </si>
  <si>
    <r>
      <t xml:space="preserve">     </t>
    </r>
    <r>
      <rPr>
        <sz val="11"/>
        <rFont val="MS PMincho"/>
        <family val="0"/>
      </rPr>
      <t xml:space="preserve"> </t>
    </r>
    <r>
      <rPr>
        <sz val="11"/>
        <rFont val="宋体"/>
        <family val="0"/>
      </rPr>
      <t>（2）公务用车购置费</t>
    </r>
  </si>
  <si>
    <t>收入合计</t>
  </si>
  <si>
    <t>收入合计</t>
  </si>
  <si>
    <t xml:space="preserve">   上年结余</t>
  </si>
  <si>
    <t>1、</t>
  </si>
  <si>
    <t>2、</t>
  </si>
  <si>
    <t>附表2-1</t>
  </si>
  <si>
    <t>单位：万元</t>
  </si>
  <si>
    <t>收入项目</t>
  </si>
  <si>
    <t>预算数</t>
  </si>
  <si>
    <t>决算数</t>
  </si>
  <si>
    <t>决算数为预算数的％</t>
  </si>
  <si>
    <t>决算数为上年决算数的％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</si>
  <si>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</si>
  <si>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</si>
  <si>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</si>
  <si>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</si>
  <si>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</si>
  <si>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</si>
  <si>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</si>
  <si>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</si>
  <si>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</si>
  <si>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</si>
  <si>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</si>
  <si>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</si>
  <si>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</si>
  <si>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</si>
  <si>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</si>
  <si>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</si>
  <si>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</si>
  <si>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</si>
  <si>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</si>
  <si>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</si>
  <si>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政府住房基金收入</t>
  </si>
  <si>
    <t xml:space="preserve">    其他收入</t>
  </si>
  <si>
    <t xml:space="preserve">   上级补助收入</t>
  </si>
  <si>
    <t xml:space="preserve">      一般性转移支付收入</t>
  </si>
  <si>
    <t xml:space="preserve">      专项转移支付收入</t>
  </si>
  <si>
    <t xml:space="preserve">   调入预算稳定调节基金</t>
  </si>
  <si>
    <t xml:space="preserve">   调入资金</t>
  </si>
  <si>
    <t>收入总计</t>
  </si>
  <si>
    <t>附表2-2</t>
  </si>
  <si>
    <t>支出项目</t>
  </si>
  <si>
    <t>一、一般公共服务支出</t>
  </si>
  <si>
    <t>支出合计</t>
  </si>
  <si>
    <t xml:space="preserve">   上解上级支出</t>
  </si>
  <si>
    <t xml:space="preserve">   安排预算稳定调节基金</t>
  </si>
  <si>
    <t xml:space="preserve">   年终结余</t>
  </si>
  <si>
    <t>支出总计</t>
  </si>
  <si>
    <t>项   目</t>
  </si>
  <si>
    <t>一、工资福利支出</t>
  </si>
  <si>
    <t>二、商品和服务支出</t>
  </si>
  <si>
    <t>三、对个人和家庭的补助</t>
  </si>
  <si>
    <t>四、基本建设支出</t>
  </si>
  <si>
    <t>五、其他资本性支出</t>
  </si>
  <si>
    <t>六、对企事业单位的补贴</t>
  </si>
  <si>
    <t>七、债务利息支出</t>
  </si>
  <si>
    <t>八、其他支出</t>
  </si>
  <si>
    <t>合   计</t>
  </si>
  <si>
    <t>项目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</si>
  <si>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</si>
  <si>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</si>
  <si>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</si>
  <si>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</si>
  <si>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伙食补助费</t>
  </si>
  <si>
    <t xml:space="preserve">  绩效工资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</si>
  <si>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</si>
  <si>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</si>
  <si>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</si>
  <si>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</si>
  <si>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</si>
  <si>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</si>
  <si>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</si>
  <si>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</si>
  <si>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</si>
  <si>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</si>
  <si>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</si>
  <si>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</si>
  <si>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</si>
  <si>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</si>
  <si>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</si>
  <si>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</si>
  <si>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</si>
  <si>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</si>
  <si>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</si>
  <si>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</si>
  <si>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</si>
  <si>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</si>
  <si>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</si>
  <si>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</si>
  <si>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</si>
  <si>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</si>
  <si>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</si>
  <si>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</si>
  <si>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</si>
  <si>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</si>
  <si>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</si>
  <si>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</si>
  <si>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</si>
  <si>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</si>
  <si>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</si>
  <si>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</si>
  <si>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</si>
  <si>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</si>
  <si>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</si>
  <si>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</si>
  <si>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</si>
  <si>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</si>
  <si>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</si>
  <si>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</si>
  <si>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</si>
  <si>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</si>
  <si>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</si>
  <si>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</si>
  <si>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</si>
  <si>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</si>
  <si>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</si>
  <si>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</si>
  <si>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</si>
  <si>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</si>
  <si>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</si>
  <si>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其他资本性支出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</si>
  <si>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</si>
  <si>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</si>
  <si>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</si>
  <si>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</si>
  <si>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 xml:space="preserve">  国内债务付息</t>
  </si>
  <si>
    <t xml:space="preserve">  国外债务付息</t>
  </si>
  <si>
    <t>七、其他支出</t>
  </si>
  <si>
    <t xml:space="preserve">  赠与</t>
  </si>
  <si>
    <t>合  计</t>
  </si>
  <si>
    <t>当年决算数</t>
  </si>
  <si>
    <t>上年决算数</t>
  </si>
  <si>
    <t>合计</t>
  </si>
  <si>
    <t>其中：（1）公务用车运行费</t>
  </si>
  <si>
    <t>项      目</t>
  </si>
  <si>
    <t>一、企业职工基本养老保险基金收入</t>
  </si>
  <si>
    <t>二、城乡居民基本养老保险基金收入</t>
  </si>
  <si>
    <t>三、机关事业单位基本养老保险基金收入</t>
  </si>
  <si>
    <t>五、居民基本医疗保险基金收入</t>
  </si>
  <si>
    <t>六、工伤保险基金收入</t>
  </si>
  <si>
    <t>七、失业保险基金收入</t>
  </si>
  <si>
    <t>八、生育保险基金收入</t>
  </si>
  <si>
    <t>一、企业职工基本养老保险基金支出</t>
  </si>
  <si>
    <t>二、城乡居民基本养老保险基金支出</t>
  </si>
  <si>
    <t>三、机关事业单位基本养老保险基金支出</t>
  </si>
  <si>
    <t>四、职工基本医疗保险基金支出</t>
  </si>
  <si>
    <t>五、居民基本医疗保险基金支出</t>
  </si>
  <si>
    <t>六、工伤保险基金支出</t>
  </si>
  <si>
    <t>七、失业保险基金支出</t>
  </si>
  <si>
    <t>八、生育保险基金支出</t>
  </si>
  <si>
    <t xml:space="preserve">   调出资金</t>
  </si>
  <si>
    <t>科目名称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</si>
  <si>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</si>
  <si>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</si>
  <si>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</si>
  <si>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</si>
  <si>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</si>
  <si>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</si>
  <si>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</si>
  <si>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</si>
  <si>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</si>
  <si>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</si>
  <si>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</si>
  <si>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</si>
  <si>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</si>
  <si>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</si>
  <si>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</si>
  <si>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</si>
  <si>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</si>
  <si>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</si>
  <si>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</si>
  <si>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</si>
  <si>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</si>
  <si>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</si>
  <si>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</si>
  <si>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</si>
  <si>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</si>
  <si>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</si>
  <si>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</si>
  <si>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</si>
  <si>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</si>
  <si>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</si>
  <si>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</si>
  <si>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</si>
  <si>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</si>
  <si>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</si>
  <si>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</si>
  <si>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</si>
  <si>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</si>
  <si>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</si>
  <si>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</si>
  <si>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</si>
  <si>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</si>
  <si>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</si>
  <si>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</si>
  <si>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</si>
  <si>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</si>
  <si>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</si>
  <si>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</si>
  <si>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</si>
  <si>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</si>
  <si>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</si>
  <si>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</si>
  <si>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</si>
  <si>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</si>
  <si>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</si>
  <si>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</si>
  <si>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</si>
  <si>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</si>
  <si>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</si>
  <si>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</si>
  <si>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</si>
  <si>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</si>
  <si>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</si>
  <si>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</si>
  <si>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</si>
  <si>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</si>
  <si>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</si>
  <si>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</si>
  <si>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</si>
  <si>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</si>
  <si>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</si>
  <si>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</si>
  <si>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</si>
  <si>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</si>
  <si>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</si>
  <si>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</si>
  <si>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</si>
  <si>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</si>
  <si>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</si>
  <si>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</si>
  <si>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</si>
  <si>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</si>
  <si>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</si>
  <si>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</si>
  <si>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</si>
  <si>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</si>
  <si>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</si>
  <si>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</si>
  <si>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</si>
  <si>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</si>
  <si>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</si>
  <si>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</si>
  <si>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</si>
  <si>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</si>
  <si>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</si>
  <si>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</si>
  <si>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</si>
  <si>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</si>
  <si>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</si>
  <si>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</si>
  <si>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</si>
  <si>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</si>
  <si>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</si>
  <si>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</si>
  <si>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</si>
  <si>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</si>
  <si>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</si>
  <si>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</si>
  <si>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</si>
  <si>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</si>
  <si>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</si>
  <si>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</si>
  <si>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</si>
  <si>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</si>
  <si>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</si>
  <si>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</si>
  <si>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</si>
  <si>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</si>
  <si>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</si>
  <si>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</si>
  <si>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</si>
  <si>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</si>
  <si>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</si>
  <si>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</si>
  <si>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</si>
  <si>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</si>
  <si>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</si>
  <si>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</si>
  <si>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</si>
  <si>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</si>
  <si>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</si>
  <si>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</si>
  <si>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</si>
  <si>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</si>
  <si>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</si>
  <si>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</si>
  <si>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</si>
  <si>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</si>
  <si>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</si>
  <si>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</si>
  <si>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</si>
  <si>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</si>
  <si>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</si>
  <si>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</si>
  <si>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</si>
  <si>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</si>
  <si>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</si>
  <si>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</si>
  <si>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</si>
  <si>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</si>
  <si>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</si>
  <si>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</si>
  <si>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</si>
  <si>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</si>
  <si>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</si>
  <si>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</si>
  <si>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</si>
  <si>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</si>
  <si>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</si>
  <si>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</si>
  <si>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</si>
  <si>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</si>
  <si>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</si>
  <si>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</si>
  <si>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</si>
  <si>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</si>
  <si>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</si>
  <si>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</si>
  <si>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</si>
  <si>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</si>
  <si>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</si>
  <si>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</si>
  <si>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</si>
  <si>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</si>
  <si>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</si>
  <si>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</si>
  <si>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</si>
  <si>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</si>
  <si>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</si>
  <si>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</si>
  <si>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</si>
  <si>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</si>
  <si>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</si>
  <si>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</si>
  <si>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</si>
  <si>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</si>
  <si>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</si>
  <si>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</si>
  <si>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</si>
  <si>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</si>
  <si>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</si>
  <si>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</si>
  <si>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</si>
  <si>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</si>
  <si>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</si>
  <si>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</si>
  <si>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</si>
  <si>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</si>
  <si>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</si>
  <si>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</si>
  <si>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</si>
  <si>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</si>
  <si>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</si>
  <si>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</si>
  <si>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</si>
  <si>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</si>
  <si>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</si>
  <si>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</si>
  <si>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</si>
  <si>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</si>
  <si>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</si>
  <si>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</si>
  <si>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</si>
  <si>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</si>
  <si>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</si>
  <si>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</si>
  <si>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</si>
  <si>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</si>
  <si>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</si>
  <si>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</si>
  <si>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</si>
  <si>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</si>
  <si>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</si>
  <si>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</si>
  <si>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</si>
  <si>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</si>
  <si>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</si>
  <si>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</si>
  <si>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</si>
  <si>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</si>
  <si>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</si>
  <si>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</si>
  <si>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</si>
  <si>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</si>
  <si>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</si>
  <si>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</si>
  <si>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</si>
  <si>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</si>
  <si>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</si>
  <si>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</si>
  <si>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</si>
  <si>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</si>
  <si>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</si>
  <si>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</si>
  <si>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</si>
  <si>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</si>
  <si>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</si>
  <si>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</si>
  <si>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</si>
  <si>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</si>
  <si>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</si>
  <si>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</si>
  <si>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</si>
  <si>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</si>
  <si>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</si>
  <si>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</si>
  <si>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</si>
  <si>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</si>
  <si>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</si>
  <si>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</si>
  <si>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</si>
  <si>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</si>
  <si>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</si>
  <si>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</si>
  <si>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</si>
  <si>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</si>
  <si>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</si>
  <si>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</si>
  <si>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</si>
  <si>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</si>
  <si>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</si>
  <si>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</si>
  <si>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</si>
  <si>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</si>
  <si>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</si>
  <si>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</si>
  <si>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</si>
  <si>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</si>
  <si>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</si>
  <si>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</si>
  <si>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</si>
  <si>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</si>
  <si>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</si>
  <si>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</si>
  <si>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</si>
  <si>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</si>
  <si>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</si>
  <si>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</si>
  <si>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</si>
  <si>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</si>
  <si>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</si>
  <si>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</si>
  <si>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</si>
  <si>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</si>
  <si>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</si>
  <si>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</si>
  <si>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</si>
  <si>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</si>
  <si>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</si>
  <si>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</si>
  <si>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</si>
  <si>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</si>
  <si>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</si>
  <si>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</si>
  <si>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</si>
  <si>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</si>
  <si>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</si>
  <si>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</si>
  <si>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</si>
  <si>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</si>
  <si>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</si>
  <si>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</si>
  <si>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</si>
  <si>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</si>
  <si>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</si>
  <si>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</si>
  <si>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</si>
  <si>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</si>
  <si>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</si>
  <si>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</si>
  <si>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</si>
  <si>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</si>
  <si>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</si>
  <si>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</si>
  <si>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</si>
  <si>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</si>
  <si>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</si>
  <si>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</si>
  <si>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</si>
  <si>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</si>
  <si>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</si>
  <si>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</si>
  <si>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</si>
  <si>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</si>
  <si>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</si>
  <si>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</si>
  <si>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</si>
  <si>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</si>
  <si>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</si>
  <si>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</si>
  <si>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</si>
  <si>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</si>
  <si>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</si>
  <si>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</si>
  <si>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</si>
  <si>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</si>
  <si>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</si>
  <si>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</si>
  <si>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</si>
  <si>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</si>
  <si>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</si>
  <si>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</si>
  <si>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</si>
  <si>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</si>
  <si>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</si>
  <si>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</si>
  <si>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</si>
  <si>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</si>
  <si>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</si>
  <si>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</si>
  <si>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</si>
  <si>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</si>
  <si>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</si>
  <si>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</si>
  <si>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</si>
  <si>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</si>
  <si>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</si>
  <si>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</si>
  <si>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</si>
  <si>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</si>
  <si>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</si>
  <si>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</si>
  <si>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</si>
  <si>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</si>
  <si>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</si>
  <si>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</si>
  <si>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</si>
  <si>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</si>
  <si>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</si>
  <si>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</si>
  <si>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</si>
  <si>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</si>
  <si>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</si>
  <si>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</si>
  <si>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</si>
  <si>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</si>
  <si>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</si>
  <si>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</si>
  <si>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</si>
  <si>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</si>
  <si>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</si>
  <si>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</si>
  <si>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</si>
  <si>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</si>
  <si>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</si>
  <si>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</si>
  <si>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</si>
  <si>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</si>
  <si>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</si>
  <si>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</si>
  <si>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</si>
  <si>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</si>
  <si>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</si>
  <si>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</si>
  <si>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</si>
  <si>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</si>
  <si>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</si>
  <si>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</si>
  <si>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</si>
  <si>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</si>
  <si>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</si>
  <si>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</si>
  <si>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</si>
  <si>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</si>
  <si>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</si>
  <si>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</si>
  <si>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</si>
  <si>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财政对城乡居民基本养老保险基金的补助</t>
  </si>
  <si>
    <t xml:space="preserve">    财政对其他社会保险基金的补助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</si>
  <si>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</si>
  <si>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</si>
  <si>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</si>
  <si>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</si>
  <si>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</si>
  <si>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</si>
  <si>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</si>
  <si>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</si>
  <si>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</si>
  <si>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</si>
  <si>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</si>
  <si>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</si>
  <si>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</si>
  <si>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</si>
  <si>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</si>
  <si>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</si>
  <si>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</si>
  <si>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</si>
  <si>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</si>
  <si>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</si>
  <si>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</si>
  <si>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</si>
  <si>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</si>
  <si>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</si>
  <si>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</si>
  <si>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</si>
  <si>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</si>
  <si>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</si>
  <si>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</si>
  <si>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</si>
  <si>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</si>
  <si>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</si>
  <si>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</si>
  <si>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</si>
  <si>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</si>
  <si>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</si>
  <si>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</si>
  <si>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</si>
  <si>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</si>
  <si>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</si>
  <si>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</si>
  <si>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</si>
  <si>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</si>
  <si>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</si>
  <si>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</si>
  <si>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</si>
  <si>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</si>
  <si>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</si>
  <si>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</si>
  <si>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</si>
  <si>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</si>
  <si>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</si>
  <si>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</si>
  <si>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</si>
  <si>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</si>
  <si>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</si>
  <si>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</si>
  <si>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</si>
  <si>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</si>
  <si>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</si>
  <si>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</si>
  <si>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</si>
  <si>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</si>
  <si>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</si>
  <si>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</si>
  <si>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特困人员供养</t>
  </si>
  <si>
    <t xml:space="preserve">    城市特困人员供养支出</t>
  </si>
  <si>
    <t xml:space="preserve">    农村五保供养支出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</si>
  <si>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</si>
  <si>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</si>
  <si>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</si>
  <si>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</si>
  <si>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</si>
  <si>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</si>
  <si>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</si>
  <si>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</si>
  <si>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</si>
  <si>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</si>
  <si>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</si>
  <si>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</si>
  <si>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</si>
  <si>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</si>
  <si>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</si>
  <si>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</si>
  <si>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</si>
  <si>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</si>
  <si>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</si>
  <si>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</si>
  <si>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</si>
  <si>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</si>
  <si>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</si>
  <si>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</si>
  <si>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</si>
  <si>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</si>
  <si>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</si>
  <si>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</si>
  <si>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</si>
  <si>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</si>
  <si>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</si>
  <si>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</si>
  <si>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</si>
  <si>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</si>
  <si>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</si>
  <si>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</si>
  <si>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</si>
  <si>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</si>
  <si>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</si>
  <si>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</si>
  <si>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</si>
  <si>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</si>
  <si>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</si>
  <si>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</si>
  <si>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</si>
  <si>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</si>
  <si>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</si>
  <si>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</si>
  <si>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</si>
  <si>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</si>
  <si>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</si>
  <si>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</si>
  <si>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</si>
  <si>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</si>
  <si>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</si>
  <si>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</si>
  <si>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</si>
  <si>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</si>
  <si>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</si>
  <si>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</si>
  <si>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</si>
  <si>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</si>
  <si>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</si>
  <si>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</si>
  <si>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</si>
  <si>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</si>
  <si>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</si>
  <si>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</si>
  <si>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</si>
  <si>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</si>
  <si>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</si>
  <si>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</si>
  <si>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</si>
  <si>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</si>
  <si>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</si>
  <si>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</si>
  <si>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</si>
  <si>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</si>
  <si>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</si>
  <si>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</si>
  <si>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</si>
  <si>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</si>
  <si>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</si>
  <si>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</si>
  <si>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</si>
  <si>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</si>
  <si>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</si>
  <si>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</si>
  <si>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</si>
  <si>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</si>
  <si>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</si>
  <si>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</si>
  <si>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</si>
  <si>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</si>
  <si>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</si>
  <si>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</si>
  <si>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</si>
  <si>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</si>
  <si>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</si>
  <si>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</si>
  <si>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</si>
  <si>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</si>
  <si>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</si>
  <si>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</si>
  <si>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</si>
  <si>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</si>
  <si>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</si>
  <si>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</si>
  <si>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</si>
  <si>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</si>
  <si>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</si>
  <si>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</si>
  <si>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</si>
  <si>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</si>
  <si>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</si>
  <si>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</si>
  <si>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</si>
  <si>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</si>
  <si>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</si>
  <si>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</si>
  <si>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</si>
  <si>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</si>
  <si>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</si>
  <si>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</si>
  <si>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</si>
  <si>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</si>
  <si>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</si>
  <si>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</si>
  <si>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</si>
  <si>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</si>
  <si>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</si>
  <si>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</si>
  <si>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</si>
  <si>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</si>
  <si>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</si>
  <si>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</si>
  <si>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</si>
  <si>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</si>
  <si>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</si>
  <si>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</si>
  <si>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</si>
  <si>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</si>
  <si>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</si>
  <si>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</si>
  <si>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</si>
  <si>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</si>
  <si>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</si>
  <si>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</si>
  <si>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</si>
  <si>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</si>
  <si>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</si>
  <si>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</si>
  <si>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</si>
  <si>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</si>
  <si>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</si>
  <si>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</si>
  <si>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</si>
  <si>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</si>
  <si>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</si>
  <si>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</si>
  <si>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</si>
  <si>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</si>
  <si>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</si>
  <si>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</si>
  <si>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</si>
  <si>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</si>
  <si>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</si>
  <si>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</si>
  <si>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</si>
  <si>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</si>
  <si>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</si>
  <si>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</si>
  <si>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</si>
  <si>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</si>
  <si>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</si>
  <si>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</si>
  <si>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</si>
  <si>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</si>
  <si>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</si>
  <si>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</si>
  <si>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</si>
  <si>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</si>
  <si>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</si>
  <si>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</si>
  <si>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</si>
  <si>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</si>
  <si>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</si>
  <si>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</si>
  <si>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</si>
  <si>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</si>
  <si>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</si>
  <si>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</si>
  <si>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</si>
  <si>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</si>
  <si>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</si>
  <si>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</si>
  <si>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</si>
  <si>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</si>
  <si>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</si>
  <si>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</si>
  <si>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</si>
  <si>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</si>
  <si>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</si>
  <si>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</si>
  <si>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</si>
  <si>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</si>
  <si>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</si>
  <si>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</si>
  <si>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</si>
  <si>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</si>
  <si>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</si>
  <si>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</si>
  <si>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</si>
  <si>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</si>
  <si>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</si>
  <si>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</si>
  <si>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</si>
  <si>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</si>
  <si>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</si>
  <si>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</si>
  <si>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</si>
  <si>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</si>
  <si>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</si>
  <si>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</si>
  <si>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</si>
  <si>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</si>
  <si>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</si>
  <si>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</si>
  <si>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</si>
  <si>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</si>
  <si>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</si>
  <si>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</si>
  <si>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</si>
  <si>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</si>
  <si>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</si>
  <si>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</si>
  <si>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</si>
  <si>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</si>
  <si>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</si>
  <si>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</si>
  <si>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</si>
  <si>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</si>
  <si>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</si>
  <si>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</si>
  <si>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</si>
  <si>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</si>
  <si>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</si>
  <si>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</si>
  <si>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</si>
  <si>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</si>
  <si>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</si>
  <si>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</si>
  <si>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</si>
  <si>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</si>
  <si>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</si>
  <si>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</si>
  <si>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小额担保贷款贴息</t>
  </si>
  <si>
    <t xml:space="preserve">    补充小额担保贷款基金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</si>
  <si>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</si>
  <si>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</si>
  <si>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</si>
  <si>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</si>
  <si>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</si>
  <si>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</si>
  <si>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</si>
  <si>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</si>
  <si>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</si>
  <si>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</si>
  <si>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</si>
  <si>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</si>
  <si>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</si>
  <si>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</si>
  <si>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</si>
  <si>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</si>
  <si>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</si>
  <si>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</si>
  <si>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</si>
  <si>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</si>
  <si>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</si>
  <si>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</si>
  <si>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</si>
  <si>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</si>
  <si>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</si>
  <si>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</si>
  <si>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</si>
  <si>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</si>
  <si>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</si>
  <si>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</si>
  <si>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</si>
  <si>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</si>
  <si>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</si>
  <si>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</si>
  <si>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</si>
  <si>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</si>
  <si>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</si>
  <si>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</si>
  <si>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</si>
  <si>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</si>
  <si>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</si>
  <si>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</si>
  <si>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</si>
  <si>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</si>
  <si>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</si>
  <si>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</si>
  <si>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</si>
  <si>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</si>
  <si>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</si>
  <si>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</si>
  <si>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</si>
  <si>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</si>
  <si>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</si>
  <si>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</si>
  <si>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</si>
  <si>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</si>
  <si>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</si>
  <si>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</si>
  <si>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</si>
  <si>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</si>
  <si>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</si>
  <si>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</si>
  <si>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</si>
  <si>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</si>
  <si>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</si>
  <si>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</si>
  <si>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</si>
  <si>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</si>
  <si>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</si>
  <si>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</si>
  <si>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</si>
  <si>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</si>
  <si>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</si>
  <si>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</si>
  <si>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</si>
  <si>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</si>
  <si>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</si>
  <si>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</si>
  <si>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</si>
  <si>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</si>
  <si>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</si>
  <si>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</si>
  <si>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</si>
  <si>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</si>
  <si>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</si>
  <si>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</si>
  <si>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</si>
  <si>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</si>
  <si>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</si>
  <si>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</si>
  <si>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</si>
  <si>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</si>
  <si>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</si>
  <si>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</si>
  <si>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</si>
  <si>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</si>
  <si>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</si>
  <si>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</si>
  <si>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</si>
  <si>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</si>
  <si>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</si>
  <si>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</si>
  <si>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</si>
  <si>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</si>
  <si>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</si>
  <si>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</si>
  <si>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</si>
  <si>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</si>
  <si>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</si>
  <si>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</si>
  <si>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</si>
  <si>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</si>
  <si>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</si>
  <si>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</si>
  <si>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</si>
  <si>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</si>
  <si>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</si>
  <si>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</si>
  <si>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</si>
  <si>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</si>
  <si>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</si>
  <si>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</si>
  <si>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</si>
  <si>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</si>
  <si>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</si>
  <si>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</si>
  <si>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</si>
  <si>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</si>
  <si>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</si>
  <si>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</si>
  <si>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</si>
  <si>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</si>
  <si>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</si>
  <si>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</si>
  <si>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</si>
  <si>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</si>
  <si>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</si>
  <si>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</si>
  <si>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</si>
  <si>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</si>
  <si>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</si>
  <si>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</si>
  <si>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</si>
  <si>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</si>
  <si>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</si>
  <si>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</si>
  <si>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</si>
  <si>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</si>
  <si>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</si>
  <si>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</si>
  <si>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</si>
  <si>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</si>
  <si>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</si>
  <si>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</si>
  <si>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</si>
  <si>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</si>
  <si>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</si>
  <si>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</si>
  <si>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</si>
  <si>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</si>
  <si>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</si>
  <si>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</si>
  <si>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</si>
  <si>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</si>
  <si>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</si>
  <si>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</si>
  <si>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</si>
  <si>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</si>
  <si>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</si>
  <si>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</si>
  <si>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</si>
  <si>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</si>
  <si>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</si>
  <si>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</si>
  <si>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</si>
  <si>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</si>
  <si>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</si>
  <si>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</si>
  <si>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</si>
  <si>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</si>
  <si>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</si>
  <si>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</si>
  <si>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</si>
  <si>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</si>
  <si>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</si>
  <si>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</si>
  <si>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</si>
  <si>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</si>
  <si>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</si>
  <si>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</si>
  <si>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</si>
  <si>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</si>
  <si>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</si>
  <si>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</si>
  <si>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海洋工程排污费支出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</si>
  <si>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</si>
  <si>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</si>
  <si>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</si>
  <si>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</si>
  <si>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</si>
  <si>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</si>
  <si>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</si>
  <si>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</si>
  <si>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</si>
  <si>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</si>
  <si>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</si>
  <si>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</si>
  <si>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</si>
  <si>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</si>
  <si>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</si>
  <si>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</si>
  <si>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</si>
  <si>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</si>
  <si>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</si>
  <si>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</si>
  <si>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</si>
  <si>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</si>
  <si>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</si>
  <si>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</si>
  <si>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</si>
  <si>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</si>
  <si>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</si>
  <si>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</si>
  <si>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</si>
  <si>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</si>
  <si>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</si>
  <si>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</si>
  <si>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</si>
  <si>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</si>
  <si>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</si>
  <si>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</si>
  <si>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</si>
  <si>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</si>
  <si>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</si>
  <si>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</si>
  <si>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</si>
  <si>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</si>
  <si>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</si>
  <si>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</si>
  <si>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</si>
  <si>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</si>
  <si>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</si>
  <si>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</si>
  <si>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</si>
  <si>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</si>
  <si>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</si>
  <si>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</si>
  <si>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</si>
  <si>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</si>
  <si>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</si>
  <si>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</si>
  <si>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</si>
  <si>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</si>
  <si>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</si>
  <si>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</si>
  <si>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</si>
  <si>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</si>
  <si>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</si>
  <si>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</si>
  <si>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</si>
  <si>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</si>
  <si>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</si>
  <si>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</si>
  <si>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</si>
  <si>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</si>
  <si>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</si>
  <si>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</si>
  <si>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</si>
  <si>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</si>
  <si>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</si>
  <si>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</si>
  <si>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</si>
  <si>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</si>
  <si>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</si>
  <si>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</si>
  <si>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</si>
  <si>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</si>
  <si>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</si>
  <si>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</si>
  <si>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</si>
  <si>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</si>
  <si>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</si>
  <si>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</si>
  <si>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</si>
  <si>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</si>
  <si>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</si>
  <si>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</si>
  <si>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</si>
  <si>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</si>
  <si>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 xml:space="preserve">  其他支出(款)</t>
  </si>
  <si>
    <t xml:space="preserve">    其他支出(项)</t>
  </si>
  <si>
    <t xml:space="preserve">  中央政府国内债务付息支出</t>
  </si>
  <si>
    <t xml:space="preserve">  中央政府国外债务付息支出</t>
  </si>
  <si>
    <t xml:space="preserve">    中央政府境外发行主权债券付息支出</t>
  </si>
  <si>
    <t xml:space="preserve">    中央政府向外国政府借款付息支出</t>
  </si>
  <si>
    <t xml:space="preserve">    中央政府向国际组织借款付息支出</t>
  </si>
  <si>
    <t xml:space="preserve">    中央政府其他国外借款付息支出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</si>
  <si>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</si>
  <si>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</si>
  <si>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</si>
  <si>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</si>
  <si>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</si>
  <si>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</si>
  <si>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</si>
  <si>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</si>
  <si>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九、转移性支出</t>
  </si>
  <si>
    <t xml:space="preserve">  机关事业单位基本养老保险缴费</t>
  </si>
  <si>
    <t xml:space="preserve">  职业年金缴费</t>
  </si>
  <si>
    <t xml:space="preserve">    年终结余</t>
  </si>
  <si>
    <t>2016年度政府性基金收入决算表</t>
  </si>
  <si>
    <t>2016年度政府性基金支出决算表</t>
  </si>
  <si>
    <t>2016年度国有资本经营收入决算表</t>
  </si>
  <si>
    <t>2016年度国有资本经营支出决算表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</si>
  <si>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</si>
  <si>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</si>
  <si>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</si>
  <si>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</si>
  <si>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</si>
  <si>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</si>
  <si>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</si>
  <si>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</si>
  <si>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</si>
  <si>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</si>
  <si>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</si>
  <si>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</si>
  <si>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</si>
  <si>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</si>
  <si>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</si>
  <si>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</si>
  <si>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</si>
  <si>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</si>
  <si>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</si>
  <si>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</si>
  <si>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二十一、其他支出(类)</t>
  </si>
  <si>
    <t>附表2-1：2016年度一般公共预算收入决算表</t>
  </si>
  <si>
    <t>附表2-2：2016年度一般公共预算支出决算表</t>
  </si>
  <si>
    <t>2016年度一般公共预算收入决算表</t>
  </si>
  <si>
    <t>2016年度一般公共预算支出决算表</t>
  </si>
  <si>
    <t>2016年度洛江区政府决算公开</t>
  </si>
  <si>
    <t>2016年度一般公共预算支出决算功能分类明细表</t>
  </si>
  <si>
    <t>注：2016年度洛江区支出经济分类决算为试编。</t>
  </si>
  <si>
    <t>2016年度一般公共预算支出决算                                                                                                 经济分类情况表(试编)</t>
  </si>
  <si>
    <t>2016年度一般公共预算基本支出决算经济分类情况表（试编）</t>
  </si>
  <si>
    <t>一般公共预算收入合计</t>
  </si>
  <si>
    <t xml:space="preserve">   地方政府一般债务转贷收入</t>
  </si>
  <si>
    <t xml:space="preserve">   国债还本支出</t>
  </si>
  <si>
    <t xml:space="preserve">        专项上解</t>
  </si>
  <si>
    <t xml:space="preserve">   其中:体制上解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</si>
  <si>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</si>
  <si>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</si>
  <si>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</si>
  <si>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</si>
  <si>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</si>
  <si>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</si>
  <si>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</si>
  <si>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</si>
  <si>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</si>
  <si>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</si>
  <si>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</si>
  <si>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十四、商业服务业等支出</t>
  </si>
  <si>
    <t>十五、国土海洋气象等支出</t>
  </si>
  <si>
    <t>十六、住房保障支出</t>
  </si>
  <si>
    <t>十七、粮油物资储备支出</t>
  </si>
  <si>
    <t>十八、其他支出</t>
  </si>
  <si>
    <t>十九、债务付息支出</t>
  </si>
  <si>
    <t>二十、债务发行费用支出</t>
  </si>
  <si>
    <t>四、基本建设支出</t>
  </si>
  <si>
    <t>五、其他资本性支出</t>
  </si>
  <si>
    <t>六、对企事业单位的补贴</t>
  </si>
  <si>
    <t>六、债务利息支出</t>
  </si>
  <si>
    <t>一、国有土地收益基金收入</t>
  </si>
  <si>
    <t>二、农业土地开发资金收入</t>
  </si>
  <si>
    <t>三、国有土地使用权出让收入</t>
  </si>
  <si>
    <t>四、城市基础设施配套费收入</t>
  </si>
  <si>
    <t>五、其他政府性基金收入</t>
  </si>
  <si>
    <t>六、散装水泥专项资金收入</t>
  </si>
  <si>
    <t>七、新型墙体材料专项基金收入</t>
  </si>
  <si>
    <t>四、城镇职工基本医疗保险基金收入</t>
  </si>
  <si>
    <t>一、社会保障和就业支出</t>
  </si>
  <si>
    <t>二、城乡社区支出</t>
  </si>
  <si>
    <t>三、农林水支出</t>
  </si>
  <si>
    <t>四、资源勘探信息等支出</t>
  </si>
  <si>
    <t>五、商业服务业等支出</t>
  </si>
  <si>
    <t>六、其他支出</t>
  </si>
  <si>
    <t>七、债务付息支出</t>
  </si>
  <si>
    <t>八、债务发行费用支出</t>
  </si>
  <si>
    <t>附表2-3：2016年度一般公共预算支出决算功能分类明细表</t>
  </si>
  <si>
    <r>
      <t>附表2-</t>
    </r>
    <r>
      <rPr>
        <sz val="12"/>
        <rFont val="宋体"/>
        <family val="0"/>
      </rPr>
      <t>3</t>
    </r>
  </si>
  <si>
    <t>附表2-4：2016年度一般公共预算支出决算经济分类情况表(试编)</t>
  </si>
  <si>
    <t>附表2-5：2016年度一般公共预算基本支出决算经济分类情况表（试编）</t>
  </si>
  <si>
    <t>附表2-4</t>
  </si>
  <si>
    <t>附表2-5</t>
  </si>
  <si>
    <t>编制单位：洛江区财政局</t>
  </si>
  <si>
    <t>说明：上述支出预算数为年初预算、上级补助收入、上年结余等构成。</t>
  </si>
  <si>
    <t>2016年度一般公共预算“三公”经费支出决算表</t>
  </si>
  <si>
    <t>国有资本经营收入</t>
  </si>
  <si>
    <t>其中：其他国有资本经算收入</t>
  </si>
  <si>
    <t>单位：万元</t>
  </si>
  <si>
    <t>决算数</t>
  </si>
  <si>
    <t>决算数为上年决算数的％</t>
  </si>
  <si>
    <t>本年支出小计</t>
  </si>
  <si>
    <t xml:space="preserve">    大中型水库移民后期扶持基金支出</t>
  </si>
  <si>
    <t>一、社会保障和就业支出</t>
  </si>
  <si>
    <t xml:space="preserve">       移民补助</t>
  </si>
  <si>
    <t xml:space="preserve">       基础设施建设和经济发展</t>
  </si>
  <si>
    <t xml:space="preserve">       其他大中型水库移民后期扶持基金支出</t>
  </si>
  <si>
    <t xml:space="preserve">    小型水库移民扶助基金支出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</si>
  <si>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</si>
  <si>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</si>
  <si>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</si>
  <si>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</si>
  <si>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</si>
  <si>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</si>
  <si>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其他国有土地使用权出让收入安排的支出</t>
  </si>
  <si>
    <t xml:space="preserve">    国有土地使用权出让收入安排的支出</t>
  </si>
  <si>
    <t xml:space="preserve">    国有土地收益基金安排的支出</t>
  </si>
  <si>
    <t xml:space="preserve">      征地和拆迁补偿支出</t>
  </si>
  <si>
    <t xml:space="preserve">    农业土地开发资金安排的支出</t>
  </si>
  <si>
    <t xml:space="preserve">    新增建设用地土地有偿使用费安排的支出</t>
  </si>
  <si>
    <t xml:space="preserve">      耕地开发专项支出</t>
  </si>
  <si>
    <t xml:space="preserve">      基本农田建设和保护支出</t>
  </si>
  <si>
    <t xml:space="preserve">      其他新增建设用地土地有偿使用费安排的支出</t>
  </si>
  <si>
    <t xml:space="preserve">      其他城市基础设施配套费安排的支出</t>
  </si>
  <si>
    <t xml:space="preserve">    城市基础设施配套费安排的支出</t>
  </si>
  <si>
    <t xml:space="preserve">    大中型水库库区基金支出</t>
  </si>
  <si>
    <t xml:space="preserve">     基础设施建设和经济发展 </t>
  </si>
  <si>
    <t xml:space="preserve">    新型墙体材料专项基金支出</t>
  </si>
  <si>
    <t xml:space="preserve">      其他新型墙体材料专项基金支出</t>
  </si>
  <si>
    <t xml:space="preserve">    彩票公益金支出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</si>
  <si>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</si>
  <si>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</si>
  <si>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</si>
  <si>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</si>
  <si>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</si>
  <si>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用于城乡医疗救助的彩票公益金支出</t>
  </si>
  <si>
    <t xml:space="preserve">    其他政府性基金支出</t>
  </si>
  <si>
    <t xml:space="preserve">       其他政府性基金支出</t>
  </si>
  <si>
    <t xml:space="preserve">      国有土地使用权出让债务发行费用支出</t>
  </si>
  <si>
    <t xml:space="preserve">      国有土地使用权出让债务付息支出</t>
  </si>
  <si>
    <t>二、城乡社区支出</t>
  </si>
  <si>
    <t>三、农林水支出</t>
  </si>
  <si>
    <t>四、资源勘探信息等支出</t>
  </si>
  <si>
    <t>五、其他支出</t>
  </si>
  <si>
    <t>六、债务付息支出</t>
  </si>
  <si>
    <t>七、债务发行费用支出</t>
  </si>
  <si>
    <t>其中：返还性收入</t>
  </si>
  <si>
    <t>一般公共预算支出合计</t>
  </si>
  <si>
    <t>一、因公出国（境）费用</t>
  </si>
  <si>
    <t>二、公务接待费</t>
  </si>
  <si>
    <t>三、公务用车购置及运行费</t>
  </si>
  <si>
    <t xml:space="preserve">    政府性基金收入小计</t>
  </si>
  <si>
    <t>十三、资源勘探信息等支出</t>
  </si>
  <si>
    <t xml:space="preserve">   上级补助收入</t>
  </si>
  <si>
    <t xml:space="preserve">   调入资金</t>
  </si>
  <si>
    <t xml:space="preserve">   地方政府专项债务转贷收入 </t>
  </si>
  <si>
    <t>收入合计</t>
  </si>
  <si>
    <t>合计</t>
  </si>
  <si>
    <t xml:space="preserve">   政府性基金支出小计</t>
  </si>
  <si>
    <t xml:space="preserve">   地方政府专项债务还本支出</t>
  </si>
  <si>
    <t xml:space="preserve">   政府性基金上解上级支出</t>
  </si>
  <si>
    <t xml:space="preserve">   政府性基金调出资金</t>
  </si>
  <si>
    <t xml:space="preserve">   年终结余</t>
  </si>
  <si>
    <t>2016年度社会保险基金收入决算表</t>
  </si>
  <si>
    <t>2016年度社会保险基金支出决算表</t>
  </si>
  <si>
    <t>编制单位：洛江区财政局</t>
  </si>
  <si>
    <t>2016年度政府性基金支出决算功能分类表</t>
  </si>
  <si>
    <t>3、</t>
  </si>
  <si>
    <t>4、</t>
  </si>
  <si>
    <t>5、</t>
  </si>
  <si>
    <t>国有资本经营支出</t>
  </si>
  <si>
    <t>其中：其他支出</t>
  </si>
  <si>
    <t>小计</t>
  </si>
  <si>
    <t>一、税收返还</t>
  </si>
  <si>
    <t>1.增值税和消费税税收返还收入</t>
  </si>
  <si>
    <t>2.所得税基数返还收入</t>
  </si>
  <si>
    <t>3.成品油价格和税费改革税收返还收入</t>
  </si>
  <si>
    <t>二、一般性转移支付</t>
  </si>
  <si>
    <t>1.体制补助收入</t>
  </si>
  <si>
    <t>2.均衡性转移支付补助收入</t>
  </si>
  <si>
    <t>3.革命老区及边境地区转移支付收入</t>
  </si>
  <si>
    <t>4.县级基本财力保障机制奖补资金收入</t>
  </si>
  <si>
    <t>5.结算补助收入</t>
  </si>
  <si>
    <t>6.成品油价格和税费改革转移支付补助收入</t>
  </si>
  <si>
    <t>7.基层公检法司转移支付收入</t>
  </si>
  <si>
    <t>8.义务教育等转移支付收入</t>
  </si>
  <si>
    <t>9.基本养老保险和低保等转移支付收入</t>
  </si>
  <si>
    <t>10.新型农村合作医疗等转移支付收入</t>
  </si>
  <si>
    <t>11.农村综合改革等转移支付收入</t>
  </si>
  <si>
    <t>12.产粮（油）大县奖励资金收入</t>
  </si>
  <si>
    <t>13.重点生态功能区转移支付收入</t>
  </si>
  <si>
    <t>14.固定数额补助收入</t>
  </si>
  <si>
    <t>15.其他一般性转移支付收入</t>
  </si>
  <si>
    <t>三、专项转移支付</t>
  </si>
  <si>
    <r>
      <t xml:space="preserve">    </t>
    </r>
    <r>
      <rPr>
        <sz val="12"/>
        <rFont val="宋体"/>
        <family val="0"/>
      </rPr>
      <t>1.</t>
    </r>
    <r>
      <rPr>
        <sz val="12"/>
        <rFont val="宋体"/>
        <family val="0"/>
      </rPr>
      <t>一般公共服务支出</t>
    </r>
  </si>
  <si>
    <t xml:space="preserve">        信访事务</t>
  </si>
  <si>
    <t xml:space="preserve">        其他发展与改革事务支出</t>
  </si>
  <si>
    <t xml:space="preserve">        其他财政事务支出</t>
  </si>
  <si>
    <t xml:space="preserve">        引进人才费用</t>
  </si>
  <si>
    <t xml:space="preserve">        认证认可监督管理</t>
  </si>
  <si>
    <t xml:space="preserve">        台湾事务</t>
  </si>
  <si>
    <t xml:space="preserve">        华侨事务</t>
  </si>
  <si>
    <t xml:space="preserve">        其他港澳台侨事务支出</t>
  </si>
  <si>
    <t xml:space="preserve">        一般行政管理事务</t>
  </si>
  <si>
    <t xml:space="preserve">        其他组织事务支出</t>
  </si>
  <si>
    <t xml:space="preserve">        其他一般公共服务支出</t>
  </si>
  <si>
    <r>
      <t xml:space="preserve">    </t>
    </r>
    <r>
      <rPr>
        <sz val="12"/>
        <rFont val="宋体"/>
        <family val="0"/>
      </rPr>
      <t>2.</t>
    </r>
    <r>
      <rPr>
        <sz val="12"/>
        <rFont val="宋体"/>
        <family val="0"/>
      </rPr>
      <t>国防支出</t>
    </r>
  </si>
  <si>
    <t xml:space="preserve">        其他国防支出</t>
  </si>
  <si>
    <r>
      <t xml:space="preserve">    </t>
    </r>
    <r>
      <rPr>
        <sz val="12"/>
        <rFont val="宋体"/>
        <family val="0"/>
      </rPr>
      <t>3.</t>
    </r>
    <r>
      <rPr>
        <sz val="12"/>
        <rFont val="宋体"/>
        <family val="0"/>
      </rPr>
      <t>公共安全支出</t>
    </r>
  </si>
  <si>
    <t xml:space="preserve">        治安管理</t>
  </si>
  <si>
    <r>
      <t xml:space="preserve">    </t>
    </r>
    <r>
      <rPr>
        <sz val="12"/>
        <rFont val="宋体"/>
        <family val="0"/>
      </rPr>
      <t>4.</t>
    </r>
    <r>
      <rPr>
        <sz val="12"/>
        <rFont val="宋体"/>
        <family val="0"/>
      </rPr>
      <t>教育支出</t>
    </r>
  </si>
  <si>
    <t xml:space="preserve">        学前教育</t>
  </si>
  <si>
    <t xml:space="preserve">        小学教育</t>
  </si>
  <si>
    <t xml:space="preserve">        初中教育</t>
  </si>
  <si>
    <t xml:space="preserve">        高中教育</t>
  </si>
  <si>
    <t xml:space="preserve">        其他普通教育支出</t>
  </si>
  <si>
    <t xml:space="preserve">        中专教育</t>
  </si>
  <si>
    <t xml:space="preserve">        高等职业教育</t>
  </si>
  <si>
    <t xml:space="preserve">        特殊学校教育</t>
  </si>
  <si>
    <t xml:space="preserve">        农村中小学校舍建设</t>
  </si>
  <si>
    <t xml:space="preserve">        其他教育费附加安排的支出</t>
  </si>
  <si>
    <t xml:space="preserve">        其他教育支出</t>
  </si>
  <si>
    <r>
      <t xml:space="preserve">    </t>
    </r>
    <r>
      <rPr>
        <sz val="12"/>
        <rFont val="宋体"/>
        <family val="0"/>
      </rPr>
      <t>5.</t>
    </r>
    <r>
      <rPr>
        <sz val="12"/>
        <rFont val="宋体"/>
        <family val="0"/>
      </rPr>
      <t>科学技术支出</t>
    </r>
  </si>
  <si>
    <t xml:space="preserve">        其他科学技术管理事务支出</t>
  </si>
  <si>
    <t xml:space="preserve">        其他技术研究与开发支出</t>
  </si>
  <si>
    <t xml:space="preserve">        其他科学技术支出</t>
  </si>
  <si>
    <r>
      <t xml:space="preserve">   </t>
    </r>
    <r>
      <rPr>
        <sz val="12"/>
        <rFont val="宋体"/>
        <family val="0"/>
      </rPr>
      <t xml:space="preserve"> 6.</t>
    </r>
    <r>
      <rPr>
        <sz val="12"/>
        <rFont val="宋体"/>
        <family val="0"/>
      </rPr>
      <t>文化体育与传媒支出</t>
    </r>
  </si>
  <si>
    <t xml:space="preserve">        文化活动</t>
  </si>
  <si>
    <t xml:space="preserve">        群众文化</t>
  </si>
  <si>
    <t xml:space="preserve">        文化创作与保护</t>
  </si>
  <si>
    <t xml:space="preserve">        其他文化支出</t>
  </si>
  <si>
    <t xml:space="preserve">        文物保护</t>
  </si>
  <si>
    <t xml:space="preserve">        博物馆</t>
  </si>
  <si>
    <t xml:space="preserve">        文化产业发展专项支出</t>
  </si>
  <si>
    <t xml:space="preserve">        其他文化体育与传媒支出</t>
  </si>
  <si>
    <r>
      <t xml:space="preserve">    </t>
    </r>
    <r>
      <rPr>
        <sz val="12"/>
        <rFont val="宋体"/>
        <family val="0"/>
      </rPr>
      <t>7.</t>
    </r>
    <r>
      <rPr>
        <sz val="12"/>
        <rFont val="宋体"/>
        <family val="0"/>
      </rPr>
      <t>社会保障和就业支出</t>
    </r>
  </si>
  <si>
    <t xml:space="preserve">        社会保险业务管理事务</t>
  </si>
  <si>
    <t xml:space="preserve">        拥军优属</t>
  </si>
  <si>
    <t xml:space="preserve">        老龄事务</t>
  </si>
  <si>
    <t xml:space="preserve">        基层政权和社区建设</t>
  </si>
  <si>
    <t xml:space="preserve">        其他民政管理事务支出</t>
  </si>
  <si>
    <t xml:space="preserve">        其他就业补助支出</t>
  </si>
  <si>
    <t xml:space="preserve">        其他优抚支出</t>
  </si>
  <si>
    <t xml:space="preserve">        其他社会福利支出</t>
  </si>
  <si>
    <t xml:space="preserve">        其他残疾人事业支出</t>
  </si>
  <si>
    <t xml:space="preserve">        地方自然灾害生活补助</t>
  </si>
  <si>
    <t xml:space="preserve">        城市最低生活保障金支出</t>
  </si>
  <si>
    <t xml:space="preserve">        农村最低生活保障金支出</t>
  </si>
  <si>
    <t xml:space="preserve">        其他农村生活救助</t>
  </si>
  <si>
    <t xml:space="preserve">        其他社会保障和就业支出</t>
  </si>
  <si>
    <r>
      <t xml:space="preserve">    </t>
    </r>
    <r>
      <rPr>
        <sz val="12"/>
        <rFont val="宋体"/>
        <family val="0"/>
      </rPr>
      <t>8.</t>
    </r>
    <r>
      <rPr>
        <sz val="12"/>
        <rFont val="宋体"/>
        <family val="0"/>
      </rPr>
      <t>医疗卫生与计划生育支出</t>
    </r>
  </si>
  <si>
    <t xml:space="preserve">        其他公立医院支出</t>
  </si>
  <si>
    <t xml:space="preserve">        乡镇卫生院</t>
  </si>
  <si>
    <t xml:space="preserve">        其他基层医疗卫生机构支出</t>
  </si>
  <si>
    <t xml:space="preserve">        疾病预防控制机构</t>
  </si>
  <si>
    <t xml:space="preserve">        其他公共卫生支出</t>
  </si>
  <si>
    <t xml:space="preserve">        城乡医疗救助</t>
  </si>
  <si>
    <t xml:space="preserve">        中医（民族医）药专项</t>
  </si>
  <si>
    <t xml:space="preserve">        计划生育服务</t>
  </si>
  <si>
    <t xml:space="preserve">        食品安全事务</t>
  </si>
  <si>
    <t xml:space="preserve">        其他食品和药品监督管理事务支出</t>
  </si>
  <si>
    <t xml:space="preserve">        其他医疗卫生与计划生育支出</t>
  </si>
  <si>
    <r>
      <t xml:space="preserve">    </t>
    </r>
    <r>
      <rPr>
        <sz val="12"/>
        <rFont val="宋体"/>
        <family val="0"/>
      </rPr>
      <t>9.</t>
    </r>
    <r>
      <rPr>
        <sz val="12"/>
        <rFont val="宋体"/>
        <family val="0"/>
      </rPr>
      <t>节能环保支出</t>
    </r>
  </si>
  <si>
    <t xml:space="preserve">        排污费安排的支出</t>
  </si>
  <si>
    <t xml:space="preserve">        其他污染防治支出</t>
  </si>
  <si>
    <t xml:space="preserve">        其他自然生态保护支出</t>
  </si>
  <si>
    <t xml:space="preserve">        能源节约利用</t>
  </si>
  <si>
    <r>
      <t xml:space="preserve">   </t>
    </r>
    <r>
      <rPr>
        <sz val="12"/>
        <rFont val="宋体"/>
        <family val="0"/>
      </rPr>
      <t xml:space="preserve"> 10.</t>
    </r>
    <r>
      <rPr>
        <sz val="12"/>
        <rFont val="宋体"/>
        <family val="0"/>
      </rPr>
      <t>城乡社区支出</t>
    </r>
  </si>
  <si>
    <t xml:space="preserve">        城管执法</t>
  </si>
  <si>
    <t xml:space="preserve">        其他城乡社区管理事务支出</t>
  </si>
  <si>
    <t xml:space="preserve">        城乡社区规划与管理</t>
  </si>
  <si>
    <t xml:space="preserve">        其他城乡社区公共设施支出</t>
  </si>
  <si>
    <t xml:space="preserve">        城乡社区环境卫生</t>
  </si>
  <si>
    <r>
      <t xml:space="preserve">    </t>
    </r>
    <r>
      <rPr>
        <sz val="12"/>
        <rFont val="宋体"/>
        <family val="0"/>
      </rPr>
      <t>11.</t>
    </r>
    <r>
      <rPr>
        <sz val="12"/>
        <rFont val="宋体"/>
        <family val="0"/>
      </rPr>
      <t>农林水支出</t>
    </r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</si>
  <si>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</si>
  <si>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</si>
  <si>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</si>
  <si>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</si>
  <si>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</si>
  <si>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</si>
  <si>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防灾救灾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</si>
  <si>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</si>
  <si>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</si>
  <si>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</si>
  <si>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农业资源保护修复与利用</t>
  </si>
  <si>
    <t xml:space="preserve">        对高校毕业生到基层任职补助</t>
  </si>
  <si>
    <t xml:space="preserve">        其他农业支出</t>
  </si>
  <si>
    <t xml:space="preserve">        森林培育</t>
  </si>
  <si>
    <t xml:space="preserve">        林业技术推广</t>
  </si>
  <si>
    <t xml:space="preserve">        森林资源管理</t>
  </si>
  <si>
    <t xml:space="preserve">        森林生态效益补偿</t>
  </si>
  <si>
    <t xml:space="preserve">        动植物保护</t>
  </si>
  <si>
    <t xml:space="preserve">        林业执法与监督</t>
  </si>
  <si>
    <t xml:space="preserve">        林业产业化</t>
  </si>
  <si>
    <t xml:space="preserve">        林业防灾减灾</t>
  </si>
  <si>
    <t xml:space="preserve">        其他林业支出</t>
  </si>
  <si>
    <t xml:space="preserve">        水利工程建设</t>
  </si>
  <si>
    <t xml:space="preserve">        水利工程运行与维护</t>
  </si>
  <si>
    <t xml:space="preserve">        水利前期工作</t>
  </si>
  <si>
    <t xml:space="preserve">        水土保持</t>
  </si>
  <si>
    <t xml:space="preserve">        农田水利</t>
  </si>
  <si>
    <t xml:space="preserve">        水资源费安排的支出</t>
  </si>
  <si>
    <t xml:space="preserve">        其他水利支出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</si>
  <si>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</si>
  <si>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</si>
  <si>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</si>
  <si>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</si>
  <si>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 其他扶贫支出</t>
  </si>
  <si>
    <t xml:space="preserve">        对村级一事一议的补助</t>
  </si>
  <si>
    <t xml:space="preserve">        对村民委员会和村党支部的补助</t>
  </si>
  <si>
    <t xml:space="preserve">        其他农村综合改革支出</t>
  </si>
  <si>
    <t xml:space="preserve">        小额担保贷款贴息</t>
  </si>
  <si>
    <t xml:space="preserve">        其他农林水支出</t>
  </si>
  <si>
    <r>
      <t xml:space="preserve">    </t>
    </r>
    <r>
      <rPr>
        <sz val="12"/>
        <rFont val="宋体"/>
        <family val="0"/>
      </rPr>
      <t>12.</t>
    </r>
    <r>
      <rPr>
        <sz val="12"/>
        <rFont val="宋体"/>
        <family val="0"/>
      </rPr>
      <t>交通运输支出</t>
    </r>
  </si>
  <si>
    <t xml:space="preserve">        其他公路水路运输支出</t>
  </si>
  <si>
    <r>
      <t xml:space="preserve">    </t>
    </r>
    <r>
      <rPr>
        <sz val="12"/>
        <rFont val="宋体"/>
        <family val="0"/>
      </rPr>
      <t>13.</t>
    </r>
    <r>
      <rPr>
        <sz val="12"/>
        <rFont val="宋体"/>
        <family val="0"/>
      </rPr>
      <t>资源勘探信息等支出</t>
    </r>
  </si>
  <si>
    <t xml:space="preserve">        工艺品及其他制造业</t>
  </si>
  <si>
    <t xml:space="preserve">        中小企业发展专项</t>
  </si>
  <si>
    <t xml:space="preserve">        其他支持中小企业发展和管理支出</t>
  </si>
  <si>
    <t xml:space="preserve">        其他资源勘探信息等支出</t>
  </si>
  <si>
    <r>
      <t xml:space="preserve">    </t>
    </r>
    <r>
      <rPr>
        <sz val="12"/>
        <rFont val="宋体"/>
        <family val="0"/>
      </rPr>
      <t>14.</t>
    </r>
    <r>
      <rPr>
        <sz val="12"/>
        <rFont val="宋体"/>
        <family val="0"/>
      </rPr>
      <t>商业服务业等支出</t>
    </r>
  </si>
  <si>
    <t xml:space="preserve">        其他商业流通事务支出</t>
  </si>
  <si>
    <t xml:space="preserve">        其他旅游业管理与服务支出</t>
  </si>
  <si>
    <t xml:space="preserve">        其他涉外发展服务支出</t>
  </si>
  <si>
    <r>
      <t xml:space="preserve">    </t>
    </r>
    <r>
      <rPr>
        <sz val="12"/>
        <rFont val="宋体"/>
        <family val="0"/>
      </rPr>
      <t>15.</t>
    </r>
    <r>
      <rPr>
        <sz val="12"/>
        <rFont val="宋体"/>
        <family val="0"/>
      </rPr>
      <t>金融支出</t>
    </r>
  </si>
  <si>
    <t xml:space="preserve">        其他金融支出</t>
  </si>
  <si>
    <r>
      <t xml:space="preserve">    </t>
    </r>
    <r>
      <rPr>
        <sz val="12"/>
        <rFont val="宋体"/>
        <family val="0"/>
      </rPr>
      <t>16.</t>
    </r>
    <r>
      <rPr>
        <sz val="12"/>
        <rFont val="宋体"/>
        <family val="0"/>
      </rPr>
      <t>国土海洋气象等支出</t>
    </r>
  </si>
  <si>
    <t xml:space="preserve">        国土整治</t>
  </si>
  <si>
    <t xml:space="preserve">        地质灾害防治</t>
  </si>
  <si>
    <t xml:space="preserve">        其他国土资源事务支出</t>
  </si>
  <si>
    <t xml:space="preserve">        海岛和海域保护</t>
  </si>
  <si>
    <r>
      <t xml:space="preserve">    </t>
    </r>
    <r>
      <rPr>
        <sz val="12"/>
        <rFont val="宋体"/>
        <family val="0"/>
      </rPr>
      <t>17.</t>
    </r>
    <r>
      <rPr>
        <sz val="12"/>
        <rFont val="宋体"/>
        <family val="0"/>
      </rPr>
      <t>住房保障支出</t>
    </r>
  </si>
  <si>
    <t xml:space="preserve">        其他保障性安居工程支出</t>
  </si>
  <si>
    <r>
      <t xml:space="preserve">    </t>
    </r>
    <r>
      <rPr>
        <sz val="12"/>
        <rFont val="宋体"/>
        <family val="0"/>
      </rPr>
      <t>18.</t>
    </r>
    <r>
      <rPr>
        <sz val="12"/>
        <rFont val="宋体"/>
        <family val="0"/>
      </rPr>
      <t>粮油物资储备支出</t>
    </r>
  </si>
  <si>
    <t xml:space="preserve">        其他粮油储备支出</t>
  </si>
  <si>
    <r>
      <t xml:space="preserve">    </t>
    </r>
    <r>
      <rPr>
        <sz val="12"/>
        <rFont val="宋体"/>
        <family val="0"/>
      </rPr>
      <t>19.</t>
    </r>
    <r>
      <rPr>
        <sz val="12"/>
        <rFont val="宋体"/>
        <family val="0"/>
      </rPr>
      <t>其他支出</t>
    </r>
  </si>
  <si>
    <t xml:space="preserve">        其他支出</t>
  </si>
  <si>
    <t>2016年度对下税收返还和转移支付决算表</t>
  </si>
  <si>
    <t>万安</t>
  </si>
  <si>
    <t>双阳</t>
  </si>
  <si>
    <t>河市</t>
  </si>
  <si>
    <t>马甲</t>
  </si>
  <si>
    <t>罗溪</t>
  </si>
  <si>
    <t>虹山</t>
  </si>
  <si>
    <t>8、</t>
  </si>
  <si>
    <t>13、</t>
  </si>
  <si>
    <r>
      <t>附表2-</t>
    </r>
    <r>
      <rPr>
        <sz val="12"/>
        <rFont val="宋体"/>
        <family val="0"/>
      </rPr>
      <t>9</t>
    </r>
  </si>
  <si>
    <t xml:space="preserve">    2.经汇总，2016年使用一般公共预算拨款安排的“三公”经费决算数为698万元，比上年决算数减少172万元。其中，因公出国（境）经费20万元，与上年决算数相比下降37.5%；公务接待费92万元，与上年决算数相比下降25.8%；公务用车购置经费25万元，与上年决算数持平；公务用车运行经费561万元，与上年决算数相比下降18.6%。“三公”经费决算下降的主要原因：一是强化预算约束、厉行勤俭节约，严格控制因公临时出国规模，进一步规范和加强区因公临时出国经费管理二是规范公务接待工作，严格执行党政机关公务接待的管理规定；三是2016年洛江区落实中央、省公务用车改革，部分公务用车调拨、报废，公务用车购置及运行维护费下降；四是按照“只减不增”的原则，严格执行中央“八项规定”制度和厉行节约有关规定，从严控制三公经费支出。</t>
  </si>
  <si>
    <t>预算科目</t>
  </si>
  <si>
    <t>决 算 数</t>
  </si>
  <si>
    <t>一般公共预算收入</t>
  </si>
  <si>
    <t>一般公共预算支出</t>
  </si>
  <si>
    <t>上级补助收入</t>
  </si>
  <si>
    <t>补助下级支出</t>
  </si>
  <si>
    <t xml:space="preserve">  返还性收入</t>
  </si>
  <si>
    <t xml:space="preserve">  返还性支出</t>
  </si>
  <si>
    <t xml:space="preserve">    增值税和消费税税收返还收入</t>
  </si>
  <si>
    <t xml:space="preserve">    增值税和消费税税收返还支出</t>
  </si>
  <si>
    <t xml:space="preserve">    所得税基数返还收入</t>
  </si>
  <si>
    <t xml:space="preserve">    所得税基数返还支出</t>
  </si>
  <si>
    <t xml:space="preserve">    成品油价格和税费改革税收返还收入</t>
  </si>
  <si>
    <t xml:space="preserve">    成品油价格和税费改革税收返还支出</t>
  </si>
  <si>
    <t xml:space="preserve">    其他税收返还收入</t>
  </si>
  <si>
    <t xml:space="preserve">    其他税收返还支出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</si>
  <si>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</si>
  <si>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</si>
  <si>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</si>
  <si>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</si>
  <si>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</si>
  <si>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</si>
  <si>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老少边穷转移支付收入</t>
  </si>
  <si>
    <t xml:space="preserve">    老少边穷转移支付支出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</si>
  <si>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</si>
  <si>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</si>
  <si>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</si>
  <si>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</si>
  <si>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化解债务补助收入</t>
  </si>
  <si>
    <t xml:space="preserve">    化解债务补助支出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</si>
  <si>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</si>
  <si>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</si>
  <si>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</si>
  <si>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</si>
  <si>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成品油价格和税费改革转移支付补助收入</t>
  </si>
  <si>
    <t xml:space="preserve">    成品油价格和税费改革转移支付补助支出</t>
  </si>
  <si>
    <t xml:space="preserve">    基层公检法司转移支付收入</t>
  </si>
  <si>
    <t xml:space="preserve">    基层公检法司转移支付支出</t>
  </si>
  <si>
    <t xml:space="preserve">    义务教育等转移支付收入</t>
  </si>
  <si>
    <t xml:space="preserve">    义务教育等转移支付支出</t>
  </si>
  <si>
    <t xml:space="preserve">    基本养老保险和低保等转移支付收入</t>
  </si>
  <si>
    <t xml:space="preserve">    基本养老保险和低保等转移支付支出</t>
  </si>
  <si>
    <t xml:space="preserve">    新型农村合作医疗等转移支付收入</t>
  </si>
  <si>
    <t xml:space="preserve">    新型农村合作医疗等转移支付支出</t>
  </si>
  <si>
    <t xml:space="preserve">    农村综合改革转移支付收入</t>
  </si>
  <si>
    <t xml:space="preserve">    农村综合改革转移支付支出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</si>
  <si>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</si>
  <si>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</si>
  <si>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</si>
  <si>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</si>
  <si>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</si>
  <si>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</si>
  <si>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</si>
  <si>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</si>
  <si>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</si>
  <si>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</si>
  <si>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</si>
  <si>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</si>
  <si>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</si>
  <si>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</si>
  <si>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</si>
  <si>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</si>
  <si>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</si>
  <si>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</si>
  <si>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</si>
  <si>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</si>
  <si>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</si>
  <si>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</si>
  <si>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</si>
  <si>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</si>
  <si>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</si>
  <si>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</si>
  <si>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</si>
  <si>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</si>
  <si>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</si>
  <si>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>下级上解收入</t>
  </si>
  <si>
    <t>上解上级支出</t>
  </si>
  <si>
    <t xml:space="preserve">  体制上解收入</t>
  </si>
  <si>
    <t xml:space="preserve">  体制上解支出</t>
  </si>
  <si>
    <t xml:space="preserve">  出口退税专项上解收入</t>
  </si>
  <si>
    <t xml:space="preserve">  出口退税专项上解支出</t>
  </si>
  <si>
    <t xml:space="preserve">  成品油价格和税费改革专项上解收入</t>
  </si>
  <si>
    <t xml:space="preserve">  成品油价格和税费改革专项上解支出</t>
  </si>
  <si>
    <t xml:space="preserve">  专项上解收入</t>
  </si>
  <si>
    <t xml:space="preserve">  专项上解支出</t>
  </si>
  <si>
    <t>待偿债置换一般债券上年结余</t>
  </si>
  <si>
    <t>上年结余</t>
  </si>
  <si>
    <t xml:space="preserve">调入资金   </t>
  </si>
  <si>
    <t>调出资金</t>
  </si>
  <si>
    <t xml:space="preserve">  政府性基金调入</t>
  </si>
  <si>
    <t xml:space="preserve">  国有资本经营调入</t>
  </si>
  <si>
    <t xml:space="preserve">  其他调入</t>
  </si>
  <si>
    <t>债务收入</t>
  </si>
  <si>
    <t>债务还本支出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</si>
  <si>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</si>
  <si>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</si>
  <si>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</si>
  <si>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</si>
  <si>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</si>
  <si>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</si>
  <si>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</si>
  <si>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</si>
  <si>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</si>
  <si>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</si>
  <si>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</si>
  <si>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</si>
  <si>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</si>
  <si>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</si>
  <si>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</si>
  <si>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</si>
  <si>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</si>
  <si>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</si>
  <si>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</si>
  <si>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</si>
  <si>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</si>
  <si>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</si>
  <si>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国债转贷收入</t>
  </si>
  <si>
    <t>增设预算周转金</t>
  </si>
  <si>
    <t>国债转贷资金上年结余</t>
  </si>
  <si>
    <t>拨付国债转贷资金数</t>
  </si>
  <si>
    <t>国债转贷转补助数</t>
  </si>
  <si>
    <t>国债转贷资金结余</t>
  </si>
  <si>
    <t>调入预算稳定调节基金</t>
  </si>
  <si>
    <t>安排预算稳定调节基金</t>
  </si>
  <si>
    <t>接受其他地区援助收入</t>
  </si>
  <si>
    <t>援助其他地区支出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</si>
  <si>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</si>
  <si>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</si>
  <si>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</si>
  <si>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</si>
  <si>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</si>
  <si>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</si>
  <si>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省补助计划单列市收入</t>
  </si>
  <si>
    <t>计划单列市上解省支出</t>
  </si>
  <si>
    <t>计划单列市上解省收入</t>
  </si>
  <si>
    <t>省补助计划单列市支出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</si>
  <si>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</si>
  <si>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</si>
  <si>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</si>
  <si>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</si>
  <si>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</si>
  <si>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</si>
  <si>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t>政府性基金收入</t>
  </si>
  <si>
    <t>政府性基金支出</t>
  </si>
  <si>
    <t>政府性基金上级补助收入</t>
  </si>
  <si>
    <t>政府性基金补助下级支出</t>
  </si>
  <si>
    <t>政府性基金下级上解收入</t>
  </si>
  <si>
    <t>政府性基金上解上级支出</t>
  </si>
  <si>
    <t>待偿债置换专项债券上年结余</t>
  </si>
  <si>
    <t>政府性基金上年结余</t>
  </si>
  <si>
    <t>政府性基金调入资金</t>
  </si>
  <si>
    <t>政府性基金调出资金</t>
  </si>
  <si>
    <t xml:space="preserve">  一般公共预算调入</t>
  </si>
  <si>
    <t xml:space="preserve">  调入专项收入</t>
  </si>
  <si>
    <t xml:space="preserve">  地方政府专项债务还本支出</t>
  </si>
  <si>
    <t xml:space="preserve">    专项债务收入</t>
  </si>
  <si>
    <t xml:space="preserve">  地方政府专项债务转贷收入</t>
  </si>
  <si>
    <t>政府性基金省补助计划单列市收入</t>
  </si>
  <si>
    <t>政府性基金计划单列市上解省支出</t>
  </si>
  <si>
    <t>政府性基金计划单列市上解省收入</t>
  </si>
  <si>
    <t>政府性基金省补助计划单列市支出</t>
  </si>
  <si>
    <t>待偿债置换专项债券结余</t>
  </si>
  <si>
    <t>政府性基金年终结余</t>
  </si>
  <si>
    <t>收　　入　　总　　计　</t>
  </si>
  <si>
    <t>支　　出　　总　　计　</t>
  </si>
  <si>
    <t>2016年洛江区地方政府一般债务余额和限额情况表</t>
  </si>
</sst>
</file>

<file path=xl/styles.xml><?xml version="1.0" encoding="utf-8"?>
<styleSheet xmlns="http://schemas.openxmlformats.org/spreadsheetml/2006/main">
  <numFmts count="3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_ ;[Red]\-#,##0\ "/>
    <numFmt numFmtId="185" formatCode="0.00_ ;[Red]\-0.00\ "/>
    <numFmt numFmtId="186" formatCode="0.0"/>
    <numFmt numFmtId="187" formatCode="0.0%"/>
    <numFmt numFmtId="188" formatCode="#,##0_ "/>
    <numFmt numFmtId="189" formatCode="#,##0_);[Red]\(#,##0\)"/>
    <numFmt numFmtId="190" formatCode="0.00_ "/>
    <numFmt numFmtId="191" formatCode="#,##0.0_ "/>
    <numFmt numFmtId="192" formatCode="* _-&quot;￥&quot;#,##0;* \-&quot;￥&quot;#,##0;* _-&quot;￥&quot;&quot;-&quot;;@"/>
    <numFmt numFmtId="193" formatCode="* #,##0;* \-#,##0;* &quot;-&quot;;@"/>
    <numFmt numFmtId="194" formatCode="* _-&quot;￥&quot;#,##0.00;* \-&quot;￥&quot;#,##0.00;* _-&quot;￥&quot;&quot;-&quot;??;@"/>
    <numFmt numFmtId="195" formatCode="* #,##0.00;* \-#,##0.00;* &quot;-&quot;??;@"/>
    <numFmt numFmtId="196" formatCode="0.00_);[Red]\(0.00\)"/>
    <numFmt numFmtId="197" formatCode="0_ "/>
    <numFmt numFmtId="198" formatCode="#,##0.00_);[Red]\(#,##0.00\)"/>
    <numFmt numFmtId="199" formatCode="0_);[Red]\(0\)"/>
    <numFmt numFmtId="200" formatCode="0.0_);[Red]\(0.0\)"/>
  </numFmts>
  <fonts count="42">
    <font>
      <sz val="12"/>
      <name val="宋体"/>
      <family val="0"/>
    </font>
    <font>
      <sz val="10"/>
      <color indexed="63"/>
      <name val="Arial"/>
      <family val="2"/>
    </font>
    <font>
      <sz val="11"/>
      <color indexed="8"/>
      <name val="宋体"/>
      <family val="0"/>
    </font>
    <font>
      <sz val="10"/>
      <color indexed="8"/>
      <name val="Arial"/>
      <family val="2"/>
    </font>
    <font>
      <b/>
      <sz val="10"/>
      <name val="宋体"/>
      <family val="0"/>
    </font>
    <font>
      <sz val="9"/>
      <color indexed="8"/>
      <name val="宋体"/>
      <family val="0"/>
    </font>
    <font>
      <sz val="16"/>
      <color indexed="8"/>
      <name val="方正小标宋_GBK"/>
      <family val="0"/>
    </font>
    <font>
      <sz val="12"/>
      <color indexed="9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8"/>
      <name val="方正小标宋_GBK"/>
      <family val="0"/>
    </font>
    <font>
      <b/>
      <sz val="12"/>
      <name val="宋体"/>
      <family val="0"/>
    </font>
    <font>
      <sz val="16"/>
      <color indexed="8"/>
      <name val="方正小标宋简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8"/>
      <name val="方正小标宋简体"/>
      <family val="0"/>
    </font>
    <font>
      <sz val="12"/>
      <name val="黑体"/>
      <family val="0"/>
    </font>
    <font>
      <sz val="16"/>
      <name val="宋体"/>
      <family val="0"/>
    </font>
    <font>
      <b/>
      <sz val="26"/>
      <name val="方正小标宋_GBK"/>
      <family val="0"/>
    </font>
    <font>
      <b/>
      <sz val="16"/>
      <name val="楷体"/>
      <family val="3"/>
    </font>
    <font>
      <sz val="9"/>
      <name val="宋体"/>
      <family val="0"/>
    </font>
    <font>
      <b/>
      <sz val="18"/>
      <name val="宋体"/>
      <family val="0"/>
    </font>
    <font>
      <sz val="11"/>
      <name val="MS PMincho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2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4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16" borderId="5" applyNumberFormat="0" applyAlignment="0" applyProtection="0"/>
    <xf numFmtId="0" fontId="33" fillId="17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16" borderId="8" applyNumberFormat="0" applyAlignment="0" applyProtection="0"/>
    <xf numFmtId="0" fontId="39" fillId="7" borderId="5" applyNumberFormat="0" applyAlignment="0" applyProtection="0"/>
    <xf numFmtId="183" fontId="0" fillId="0" borderId="0" applyFont="0" applyFill="0" applyBorder="0" applyAlignment="0" applyProtection="0"/>
    <xf numFmtId="0" fontId="0" fillId="23" borderId="9" applyNumberFormat="0" applyFont="0" applyAlignment="0" applyProtection="0"/>
  </cellStyleXfs>
  <cellXfs count="19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67" applyFont="1">
      <alignment vertical="center"/>
      <protection/>
    </xf>
    <xf numFmtId="0" fontId="0" fillId="0" borderId="0" xfId="67">
      <alignment vertical="center"/>
      <protection/>
    </xf>
    <xf numFmtId="184" fontId="0" fillId="0" borderId="0" xfId="67" applyNumberFormat="1" applyAlignment="1">
      <alignment horizontal="right" vertical="center"/>
      <protection/>
    </xf>
    <xf numFmtId="184" fontId="8" fillId="0" borderId="10" xfId="67" applyNumberFormat="1" applyFont="1" applyBorder="1" applyAlignment="1">
      <alignment horizontal="center" vertical="center" wrapText="1"/>
      <protection/>
    </xf>
    <xf numFmtId="183" fontId="8" fillId="0" borderId="10" xfId="89" applyFont="1" applyBorder="1" applyAlignment="1">
      <alignment horizontal="center" vertical="center" wrapText="1"/>
    </xf>
    <xf numFmtId="0" fontId="0" fillId="0" borderId="0" xfId="67" applyAlignment="1">
      <alignment horizontal="right" vertical="center"/>
      <protection/>
    </xf>
    <xf numFmtId="0" fontId="2" fillId="0" borderId="10" xfId="45" applyNumberFormat="1" applyFont="1" applyFill="1" applyBorder="1" applyAlignment="1" applyProtection="1">
      <alignment horizontal="left" vertical="center" wrapText="1"/>
      <protection/>
    </xf>
    <xf numFmtId="184" fontId="0" fillId="0" borderId="0" xfId="67" applyNumberFormat="1">
      <alignment vertical="center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8" fillId="0" borderId="10" xfId="67" applyFont="1" applyBorder="1" applyAlignment="1">
      <alignment horizontal="distributed" vertical="center" wrapText="1" indent="3"/>
      <protection/>
    </xf>
    <xf numFmtId="0" fontId="0" fillId="0" borderId="0" xfId="0" applyFont="1" applyBorder="1" applyAlignment="1">
      <alignment vertical="center"/>
    </xf>
    <xf numFmtId="0" fontId="0" fillId="0" borderId="0" xfId="48" applyAlignment="1">
      <alignment/>
      <protection/>
    </xf>
    <xf numFmtId="0" fontId="14" fillId="0" borderId="0" xfId="0" applyFont="1" applyBorder="1" applyAlignment="1">
      <alignment horizontal="right" vertical="center"/>
    </xf>
    <xf numFmtId="0" fontId="9" fillId="0" borderId="10" xfId="43" applyFont="1" applyBorder="1" applyAlignment="1">
      <alignment horizontal="center" vertical="center"/>
      <protection/>
    </xf>
    <xf numFmtId="0" fontId="8" fillId="0" borderId="10" xfId="48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9" fillId="0" borderId="10" xfId="43" applyFont="1" applyBorder="1">
      <alignment vertical="center"/>
      <protection/>
    </xf>
    <xf numFmtId="0" fontId="0" fillId="0" borderId="10" xfId="0" applyBorder="1" applyAlignment="1">
      <alignment vertical="center"/>
    </xf>
    <xf numFmtId="0" fontId="2" fillId="0" borderId="10" xfId="43" applyFont="1" applyBorder="1">
      <alignment vertical="center"/>
      <protection/>
    </xf>
    <xf numFmtId="0" fontId="10" fillId="0" borderId="10" xfId="0" applyFont="1" applyBorder="1" applyAlignment="1">
      <alignment vertical="center"/>
    </xf>
    <xf numFmtId="0" fontId="15" fillId="0" borderId="10" xfId="43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3" fontId="10" fillId="0" borderId="10" xfId="50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 vertical="center"/>
    </xf>
    <xf numFmtId="0" fontId="8" fillId="0" borderId="10" xfId="51" applyFont="1" applyBorder="1" applyAlignment="1">
      <alignment horizontal="center" vertical="center"/>
      <protection/>
    </xf>
    <xf numFmtId="0" fontId="10" fillId="0" borderId="10" xfId="52" applyFont="1" applyBorder="1" applyAlignment="1">
      <alignment horizontal="center" vertical="center"/>
      <protection/>
    </xf>
    <xf numFmtId="0" fontId="10" fillId="0" borderId="10" xfId="52" applyFont="1" applyBorder="1" applyAlignment="1">
      <alignment vertical="center"/>
      <protection/>
    </xf>
    <xf numFmtId="0" fontId="10" fillId="0" borderId="10" xfId="52" applyFont="1" applyBorder="1" applyAlignment="1">
      <alignment horizontal="left" vertical="center" wrapText="1"/>
      <protection/>
    </xf>
    <xf numFmtId="0" fontId="16" fillId="0" borderId="0" xfId="46" applyFont="1">
      <alignment vertical="center"/>
      <protection/>
    </xf>
    <xf numFmtId="191" fontId="10" fillId="0" borderId="10" xfId="0" applyNumberFormat="1" applyFont="1" applyBorder="1" applyAlignment="1">
      <alignment vertical="center"/>
    </xf>
    <xf numFmtId="0" fontId="5" fillId="0" borderId="0" xfId="46">
      <alignment vertical="center"/>
      <protection/>
    </xf>
    <xf numFmtId="0" fontId="9" fillId="0" borderId="10" xfId="46" applyFont="1" applyFill="1" applyBorder="1" applyAlignment="1">
      <alignment horizontal="center" vertical="center" wrapText="1"/>
      <protection/>
    </xf>
    <xf numFmtId="0" fontId="2" fillId="0" borderId="10" xfId="44" applyFont="1" applyFill="1" applyBorder="1" applyAlignment="1">
      <alignment horizontal="left" vertical="center"/>
      <protection/>
    </xf>
    <xf numFmtId="0" fontId="16" fillId="0" borderId="0" xfId="47" applyFont="1">
      <alignment vertical="center"/>
      <protection/>
    </xf>
    <xf numFmtId="0" fontId="5" fillId="0" borderId="0" xfId="47">
      <alignment vertical="center"/>
      <protection/>
    </xf>
    <xf numFmtId="0" fontId="9" fillId="0" borderId="10" xfId="47" applyFont="1" applyFill="1" applyBorder="1" applyAlignment="1">
      <alignment horizontal="center" vertical="center"/>
      <protection/>
    </xf>
    <xf numFmtId="0" fontId="0" fillId="0" borderId="0" xfId="48" applyFont="1" applyAlignment="1">
      <alignment/>
      <protection/>
    </xf>
    <xf numFmtId="0" fontId="10" fillId="0" borderId="10" xfId="49" applyFont="1" applyFill="1" applyBorder="1" applyAlignment="1">
      <alignment/>
      <protection/>
    </xf>
    <xf numFmtId="0" fontId="8" fillId="0" borderId="10" xfId="49" applyFont="1" applyFill="1" applyBorder="1" applyAlignment="1">
      <alignment horizontal="center" vertical="center"/>
      <protection/>
    </xf>
    <xf numFmtId="1" fontId="8" fillId="0" borderId="10" xfId="49" applyNumberFormat="1" applyFont="1" applyFill="1" applyBorder="1" applyAlignment="1" applyProtection="1">
      <alignment vertical="center"/>
      <protection locked="0"/>
    </xf>
    <xf numFmtId="1" fontId="10" fillId="0" borderId="10" xfId="49" applyNumberFormat="1" applyFont="1" applyFill="1" applyBorder="1" applyAlignment="1" applyProtection="1">
      <alignment horizontal="left" vertical="center"/>
      <protection locked="0"/>
    </xf>
    <xf numFmtId="1" fontId="10" fillId="0" borderId="10" xfId="49" applyNumberFormat="1" applyFont="1" applyFill="1" applyBorder="1" applyAlignment="1" applyProtection="1">
      <alignment vertical="center"/>
      <protection locked="0"/>
    </xf>
    <xf numFmtId="0" fontId="10" fillId="0" borderId="10" xfId="49" applyNumberFormat="1" applyFont="1" applyFill="1" applyBorder="1" applyAlignment="1" applyProtection="1">
      <alignment vertical="center"/>
      <protection locked="0"/>
    </xf>
    <xf numFmtId="0" fontId="10" fillId="0" borderId="10" xfId="49" applyNumberFormat="1" applyFont="1" applyBorder="1" applyAlignment="1" applyProtection="1">
      <alignment vertical="center"/>
      <protection locked="0"/>
    </xf>
    <xf numFmtId="188" fontId="10" fillId="0" borderId="10" xfId="48" applyNumberFormat="1" applyFont="1" applyFill="1" applyBorder="1" applyAlignment="1">
      <alignment vertical="center"/>
      <protection/>
    </xf>
    <xf numFmtId="0" fontId="0" fillId="0" borderId="0" xfId="68">
      <alignment/>
      <protection/>
    </xf>
    <xf numFmtId="0" fontId="0" fillId="0" borderId="0" xfId="68" applyFill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1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14" fillId="0" borderId="11" xfId="0" applyNumberFormat="1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>
      <alignment vertical="center"/>
    </xf>
    <xf numFmtId="0" fontId="18" fillId="24" borderId="0" xfId="66" applyFont="1" applyFill="1" applyAlignment="1">
      <alignment vertical="top"/>
      <protection/>
    </xf>
    <xf numFmtId="0" fontId="19" fillId="24" borderId="0" xfId="66" applyFont="1" applyFill="1">
      <alignment vertical="center"/>
      <protection/>
    </xf>
    <xf numFmtId="0" fontId="0" fillId="24" borderId="0" xfId="66" applyFont="1" applyFill="1">
      <alignment vertical="center"/>
      <protection/>
    </xf>
    <xf numFmtId="0" fontId="19" fillId="24" borderId="0" xfId="66" applyFont="1" applyFill="1" applyAlignment="1">
      <alignment horizontal="center" vertical="center"/>
      <protection/>
    </xf>
    <xf numFmtId="0" fontId="0" fillId="24" borderId="0" xfId="66" applyFont="1" applyFill="1" applyAlignment="1">
      <alignment horizontal="center" vertical="center"/>
      <protection/>
    </xf>
    <xf numFmtId="0" fontId="8" fillId="0" borderId="11" xfId="68" applyNumberFormat="1" applyFont="1" applyFill="1" applyBorder="1" applyAlignment="1" applyProtection="1">
      <alignment horizontal="center" vertical="center"/>
      <protection/>
    </xf>
    <xf numFmtId="0" fontId="8" fillId="0" borderId="10" xfId="48" applyFont="1" applyFill="1" applyBorder="1" applyAlignment="1">
      <alignment horizontal="center" vertical="center"/>
      <protection/>
    </xf>
    <xf numFmtId="0" fontId="9" fillId="0" borderId="11" xfId="43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7" fontId="0" fillId="0" borderId="11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188" fontId="0" fillId="0" borderId="10" xfId="48" applyNumberFormat="1" applyFont="1" applyFill="1" applyBorder="1" applyAlignment="1">
      <alignment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187" fontId="0" fillId="0" borderId="11" xfId="68" applyNumberFormat="1" applyBorder="1" applyAlignment="1">
      <alignment vertical="center"/>
      <protection/>
    </xf>
    <xf numFmtId="0" fontId="14" fillId="0" borderId="0" xfId="48" applyFont="1" applyFill="1" applyAlignment="1">
      <alignment vertical="center"/>
      <protection/>
    </xf>
    <xf numFmtId="0" fontId="2" fillId="0" borderId="10" xfId="43" applyFont="1" applyBorder="1" applyAlignment="1">
      <alignment horizontal="left" vertical="center"/>
      <protection/>
    </xf>
    <xf numFmtId="188" fontId="10" fillId="0" borderId="10" xfId="48" applyNumberFormat="1" applyFont="1" applyFill="1" applyBorder="1" applyAlignment="1">
      <alignment horizontal="center" vertical="center"/>
      <protection/>
    </xf>
    <xf numFmtId="0" fontId="10" fillId="0" borderId="10" xfId="48" applyNumberFormat="1" applyFont="1" applyFill="1" applyBorder="1" applyAlignment="1">
      <alignment vertical="center"/>
      <protection/>
    </xf>
    <xf numFmtId="0" fontId="10" fillId="0" borderId="10" xfId="48" applyNumberFormat="1" applyFont="1" applyFill="1" applyBorder="1" applyAlignment="1">
      <alignment horizontal="center" vertical="center" wrapText="1"/>
      <protection/>
    </xf>
    <xf numFmtId="0" fontId="10" fillId="0" borderId="10" xfId="48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 wrapText="1"/>
    </xf>
    <xf numFmtId="0" fontId="14" fillId="0" borderId="11" xfId="0" applyNumberFormat="1" applyFont="1" applyFill="1" applyBorder="1" applyAlignment="1" applyProtection="1">
      <alignment vertical="center" wrapText="1"/>
      <protection/>
    </xf>
    <xf numFmtId="0" fontId="14" fillId="0" borderId="11" xfId="0" applyFont="1" applyFill="1" applyBorder="1" applyAlignment="1">
      <alignment vertical="center"/>
    </xf>
    <xf numFmtId="3" fontId="14" fillId="0" borderId="11" xfId="0" applyNumberFormat="1" applyFont="1" applyFill="1" applyBorder="1" applyAlignment="1" applyProtection="1">
      <alignment horizontal="right" vertical="center"/>
      <protection/>
    </xf>
    <xf numFmtId="0" fontId="14" fillId="0" borderId="11" xfId="0" applyFont="1" applyBorder="1" applyAlignment="1">
      <alignment vertical="center"/>
    </xf>
    <xf numFmtId="187" fontId="14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10" fontId="10" fillId="0" borderId="11" xfId="0" applyNumberFormat="1" applyFont="1" applyBorder="1" applyAlignment="1">
      <alignment horizontal="center" vertical="center"/>
    </xf>
    <xf numFmtId="187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0" fillId="0" borderId="0" xfId="67" applyFont="1">
      <alignment vertical="center"/>
      <protection/>
    </xf>
    <xf numFmtId="0" fontId="14" fillId="0" borderId="0" xfId="0" applyFont="1" applyAlignment="1">
      <alignment vertical="center"/>
    </xf>
    <xf numFmtId="0" fontId="41" fillId="0" borderId="0" xfId="43" applyFont="1" applyBorder="1">
      <alignment vertical="center"/>
      <protection/>
    </xf>
    <xf numFmtId="0" fontId="14" fillId="0" borderId="0" xfId="67" applyFont="1">
      <alignment vertical="center"/>
      <protection/>
    </xf>
    <xf numFmtId="0" fontId="41" fillId="0" borderId="0" xfId="47" applyFont="1">
      <alignment vertical="center"/>
      <protection/>
    </xf>
    <xf numFmtId="0" fontId="41" fillId="0" borderId="0" xfId="46" applyFont="1" applyAlignment="1">
      <alignment horizontal="left" vertical="center" wrapText="1"/>
      <protection/>
    </xf>
    <xf numFmtId="191" fontId="1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8" fontId="10" fillId="0" borderId="10" xfId="52" applyNumberFormat="1" applyFont="1" applyBorder="1" applyAlignment="1">
      <alignment horizontal="center" vertical="center"/>
      <protection/>
    </xf>
    <xf numFmtId="187" fontId="10" fillId="0" borderId="10" xfId="0" applyNumberFormat="1" applyFont="1" applyBorder="1" applyAlignment="1">
      <alignment horizontal="center" vertical="center"/>
    </xf>
    <xf numFmtId="188" fontId="10" fillId="0" borderId="10" xfId="52" applyNumberFormat="1" applyFont="1" applyFill="1" applyBorder="1" applyAlignment="1">
      <alignment horizontal="center" vertical="center"/>
      <protection/>
    </xf>
    <xf numFmtId="189" fontId="10" fillId="0" borderId="10" xfId="0" applyNumberFormat="1" applyFont="1" applyBorder="1" applyAlignment="1">
      <alignment horizontal="center" vertical="center"/>
    </xf>
    <xf numFmtId="10" fontId="10" fillId="0" borderId="10" xfId="36" applyNumberFormat="1" applyFont="1" applyBorder="1" applyAlignment="1">
      <alignment horizontal="center" vertical="center"/>
    </xf>
    <xf numFmtId="187" fontId="0" fillId="0" borderId="10" xfId="67" applyNumberFormat="1" applyBorder="1" applyAlignment="1">
      <alignment horizontal="center" vertical="center"/>
      <protection/>
    </xf>
    <xf numFmtId="189" fontId="10" fillId="0" borderId="10" xfId="67" applyNumberFormat="1" applyFont="1" applyBorder="1" applyAlignment="1">
      <alignment horizontal="center" vertical="center"/>
      <protection/>
    </xf>
    <xf numFmtId="189" fontId="10" fillId="0" borderId="10" xfId="67" applyNumberFormat="1" applyFont="1" applyFill="1" applyBorder="1" applyAlignment="1">
      <alignment horizontal="center" vertical="center"/>
      <protection/>
    </xf>
    <xf numFmtId="198" fontId="10" fillId="0" borderId="10" xfId="0" applyNumberFormat="1" applyFont="1" applyBorder="1" applyAlignment="1">
      <alignment horizontal="center" vertical="center"/>
    </xf>
    <xf numFmtId="191" fontId="10" fillId="0" borderId="10" xfId="36" applyNumberFormat="1" applyFont="1" applyBorder="1" applyAlignment="1">
      <alignment horizontal="center" vertical="center"/>
    </xf>
    <xf numFmtId="187" fontId="10" fillId="0" borderId="10" xfId="67" applyNumberFormat="1" applyFont="1" applyBorder="1" applyAlignment="1">
      <alignment horizontal="center" vertical="center"/>
      <protection/>
    </xf>
    <xf numFmtId="188" fontId="10" fillId="0" borderId="10" xfId="0" applyNumberFormat="1" applyFont="1" applyBorder="1" applyAlignment="1">
      <alignment horizontal="center" vertical="center"/>
    </xf>
    <xf numFmtId="187" fontId="10" fillId="0" borderId="10" xfId="36" applyNumberFormat="1" applyFont="1" applyBorder="1" applyAlignment="1">
      <alignment horizontal="center" vertical="center"/>
    </xf>
    <xf numFmtId="188" fontId="10" fillId="0" borderId="10" xfId="67" applyNumberFormat="1" applyFont="1" applyBorder="1" applyAlignment="1">
      <alignment horizontal="center" vertical="center"/>
      <protection/>
    </xf>
    <xf numFmtId="188" fontId="2" fillId="0" borderId="10" xfId="43" applyNumberFormat="1" applyFont="1" applyBorder="1" applyAlignment="1">
      <alignment horizontal="center" vertical="center"/>
      <protection/>
    </xf>
    <xf numFmtId="0" fontId="2" fillId="0" borderId="12" xfId="43" applyFont="1" applyBorder="1">
      <alignment vertical="center"/>
      <protection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7" fontId="0" fillId="0" borderId="13" xfId="0" applyNumberFormat="1" applyBorder="1" applyAlignment="1">
      <alignment horizontal="center" vertical="center"/>
    </xf>
    <xf numFmtId="0" fontId="2" fillId="0" borderId="11" xfId="43" applyFont="1" applyBorder="1">
      <alignment vertical="center"/>
      <protection/>
    </xf>
    <xf numFmtId="0" fontId="8" fillId="0" borderId="11" xfId="48" applyFont="1" applyFill="1" applyBorder="1" applyAlignment="1">
      <alignment horizontal="center" vertical="center"/>
      <protection/>
    </xf>
    <xf numFmtId="1" fontId="10" fillId="0" borderId="11" xfId="48" applyNumberFormat="1" applyFont="1" applyFill="1" applyBorder="1" applyAlignment="1" applyProtection="1">
      <alignment horizontal="left" vertical="center"/>
      <protection locked="0"/>
    </xf>
    <xf numFmtId="1" fontId="10" fillId="0" borderId="11" xfId="48" applyNumberFormat="1" applyFont="1" applyFill="1" applyBorder="1" applyAlignment="1" applyProtection="1">
      <alignment horizontal="left" vertical="center" indent="1"/>
      <protection locked="0"/>
    </xf>
    <xf numFmtId="1" fontId="10" fillId="0" borderId="11" xfId="48" applyNumberFormat="1" applyFont="1" applyFill="1" applyBorder="1" applyAlignment="1" applyProtection="1">
      <alignment vertical="center"/>
      <protection locked="0"/>
    </xf>
    <xf numFmtId="0" fontId="10" fillId="0" borderId="11" xfId="48" applyFont="1" applyBorder="1" applyAlignment="1">
      <alignment/>
      <protection/>
    </xf>
    <xf numFmtId="0" fontId="9" fillId="0" borderId="11" xfId="43" applyFont="1" applyBorder="1">
      <alignment vertical="center"/>
      <protection/>
    </xf>
    <xf numFmtId="0" fontId="0" fillId="0" borderId="11" xfId="0" applyBorder="1" applyAlignment="1">
      <alignment vertical="center"/>
    </xf>
    <xf numFmtId="0" fontId="14" fillId="0" borderId="11" xfId="0" applyFont="1" applyBorder="1" applyAlignment="1">
      <alignment horizontal="right" vertical="center"/>
    </xf>
    <xf numFmtId="0" fontId="0" fillId="0" borderId="0" xfId="48" applyFont="1" applyBorder="1" applyAlignment="1">
      <alignment/>
      <protection/>
    </xf>
    <xf numFmtId="0" fontId="0" fillId="0" borderId="0" xfId="68" applyBorder="1">
      <alignment/>
      <protection/>
    </xf>
    <xf numFmtId="0" fontId="8" fillId="0" borderId="11" xfId="0" applyFont="1" applyBorder="1" applyAlignment="1">
      <alignment horizontal="center" vertical="center" wrapText="1"/>
    </xf>
    <xf numFmtId="0" fontId="2" fillId="0" borderId="0" xfId="43">
      <alignment vertical="center"/>
      <protection/>
    </xf>
    <xf numFmtId="0" fontId="8" fillId="0" borderId="12" xfId="65" applyFont="1" applyBorder="1" applyAlignment="1">
      <alignment horizontal="center" vertical="center" wrapText="1"/>
      <protection/>
    </xf>
    <xf numFmtId="0" fontId="9" fillId="0" borderId="14" xfId="43" applyFont="1" applyBorder="1" applyAlignment="1">
      <alignment horizontal="center" vertical="center"/>
      <protection/>
    </xf>
    <xf numFmtId="0" fontId="9" fillId="0" borderId="11" xfId="43" applyFont="1" applyBorder="1" applyAlignment="1">
      <alignment horizontal="center" vertical="center"/>
      <protection/>
    </xf>
    <xf numFmtId="0" fontId="15" fillId="24" borderId="13" xfId="15" applyFont="1" applyFill="1" applyBorder="1" applyAlignment="1">
      <alignment horizontal="center" vertical="center" wrapText="1"/>
      <protection/>
    </xf>
    <xf numFmtId="0" fontId="8" fillId="0" borderId="11" xfId="65" applyFont="1" applyBorder="1">
      <alignment vertical="center"/>
      <protection/>
    </xf>
    <xf numFmtId="188" fontId="10" fillId="0" borderId="11" xfId="65" applyNumberFormat="1" applyFont="1" applyBorder="1">
      <alignment vertical="center"/>
      <protection/>
    </xf>
    <xf numFmtId="188" fontId="10" fillId="0" borderId="11" xfId="0" applyNumberFormat="1" applyFont="1" applyBorder="1" applyAlignment="1">
      <alignment vertical="center"/>
    </xf>
    <xf numFmtId="0" fontId="10" fillId="0" borderId="11" xfId="65" applyFont="1" applyBorder="1" applyAlignment="1">
      <alignment horizontal="left" vertical="center" indent="1"/>
      <protection/>
    </xf>
    <xf numFmtId="188" fontId="2" fillId="24" borderId="11" xfId="15" applyNumberFormat="1" applyFont="1" applyFill="1" applyBorder="1" applyAlignment="1">
      <alignment vertical="distributed"/>
      <protection/>
    </xf>
    <xf numFmtId="197" fontId="0" fillId="0" borderId="0" xfId="0" applyNumberFormat="1" applyBorder="1" applyAlignment="1">
      <alignment vertical="center"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188" fontId="1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21" fillId="24" borderId="0" xfId="66" applyFont="1" applyFill="1" applyAlignment="1">
      <alignment horizontal="left" vertical="center"/>
      <protection/>
    </xf>
    <xf numFmtId="0" fontId="11" fillId="0" borderId="0" xfId="48" applyFont="1" applyFill="1" applyAlignment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right" vertical="center"/>
      <protection/>
    </xf>
    <xf numFmtId="0" fontId="1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right" vertical="center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3" fontId="4" fillId="0" borderId="11" xfId="0" applyNumberFormat="1" applyFont="1" applyFill="1" applyBorder="1" applyAlignment="1" applyProtection="1">
      <alignment horizontal="left" vertical="center"/>
      <protection/>
    </xf>
    <xf numFmtId="3" fontId="14" fillId="0" borderId="11" xfId="0" applyNumberFormat="1" applyFont="1" applyFill="1" applyBorder="1" applyAlignment="1" applyProtection="1">
      <alignment horizontal="left" vertical="center"/>
      <protection/>
    </xf>
    <xf numFmtId="3" fontId="14" fillId="0" borderId="13" xfId="0" applyNumberFormat="1" applyFont="1" applyFill="1" applyBorder="1" applyAlignment="1" applyProtection="1">
      <alignment horizontal="right" vertical="center"/>
      <protection/>
    </xf>
    <xf numFmtId="0" fontId="14" fillId="0" borderId="15" xfId="0" applyNumberFormat="1" applyFont="1" applyFill="1" applyBorder="1" applyAlignment="1" applyProtection="1">
      <alignment horizontal="left" vertical="center"/>
      <protection/>
    </xf>
    <xf numFmtId="3" fontId="14" fillId="0" borderId="16" xfId="0" applyNumberFormat="1" applyFont="1" applyFill="1" applyBorder="1" applyAlignment="1" applyProtection="1">
      <alignment horizontal="left" vertical="center"/>
      <protection/>
    </xf>
    <xf numFmtId="3" fontId="14" fillId="0" borderId="17" xfId="0" applyNumberFormat="1" applyFont="1" applyFill="1" applyBorder="1" applyAlignment="1" applyProtection="1">
      <alignment horizontal="right" vertical="center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3" fontId="4" fillId="0" borderId="18" xfId="0" applyNumberFormat="1" applyFont="1" applyFill="1" applyBorder="1" applyAlignment="1" applyProtection="1">
      <alignment horizontal="left" vertical="center"/>
      <protection/>
    </xf>
    <xf numFmtId="3" fontId="4" fillId="0" borderId="16" xfId="0" applyNumberFormat="1" applyFont="1" applyFill="1" applyBorder="1" applyAlignment="1" applyProtection="1">
      <alignment horizontal="left" vertical="center"/>
      <protection/>
    </xf>
    <xf numFmtId="3" fontId="14" fillId="0" borderId="18" xfId="0" applyNumberFormat="1" applyFont="1" applyFill="1" applyBorder="1" applyAlignment="1" applyProtection="1">
      <alignment horizontal="left" vertical="center"/>
      <protection/>
    </xf>
    <xf numFmtId="3" fontId="4" fillId="0" borderId="15" xfId="0" applyNumberFormat="1" applyFont="1" applyFill="1" applyBorder="1" applyAlignment="1" applyProtection="1">
      <alignment horizontal="left" vertical="center"/>
      <protection/>
    </xf>
    <xf numFmtId="3" fontId="14" fillId="0" borderId="15" xfId="0" applyNumberFormat="1" applyFont="1" applyFill="1" applyBorder="1" applyAlignment="1" applyProtection="1">
      <alignment horizontal="left" vertical="center"/>
      <protection/>
    </xf>
    <xf numFmtId="0" fontId="14" fillId="0" borderId="15" xfId="0" applyNumberFormat="1" applyFont="1" applyFill="1" applyBorder="1" applyAlignment="1" applyProtection="1">
      <alignment horizontal="center" vertical="center"/>
      <protection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65" applyFont="1" applyAlignment="1">
      <alignment horizontal="left" vertical="center"/>
      <protection/>
    </xf>
    <xf numFmtId="0" fontId="20" fillId="24" borderId="0" xfId="66" applyFont="1" applyFill="1" applyAlignment="1">
      <alignment horizontal="center" vertical="top" wrapText="1"/>
      <protection/>
    </xf>
    <xf numFmtId="0" fontId="20" fillId="24" borderId="0" xfId="66" applyFont="1" applyFill="1" applyAlignment="1">
      <alignment horizontal="center" vertical="top"/>
      <protection/>
    </xf>
    <xf numFmtId="0" fontId="17" fillId="0" borderId="0" xfId="48" applyFont="1" applyFill="1" applyAlignment="1">
      <alignment horizontal="center"/>
      <protection/>
    </xf>
    <xf numFmtId="0" fontId="0" fillId="0" borderId="0" xfId="0" applyBorder="1" applyAlignment="1">
      <alignment vertical="center"/>
    </xf>
    <xf numFmtId="0" fontId="14" fillId="0" borderId="0" xfId="68" applyNumberFormat="1" applyFont="1" applyFill="1" applyBorder="1" applyAlignment="1" applyProtection="1">
      <alignment horizontal="right" vertical="center"/>
      <protection/>
    </xf>
    <xf numFmtId="0" fontId="14" fillId="0" borderId="11" xfId="68" applyNumberFormat="1" applyFont="1" applyFill="1" applyBorder="1" applyAlignment="1" applyProtection="1">
      <alignment horizontal="left" vertical="center"/>
      <protection/>
    </xf>
    <xf numFmtId="0" fontId="23" fillId="24" borderId="0" xfId="68" applyNumberFormat="1" applyFont="1" applyFill="1" applyBorder="1" applyAlignment="1" applyProtection="1">
      <alignment horizontal="center" vertical="center"/>
      <protection/>
    </xf>
    <xf numFmtId="0" fontId="6" fillId="0" borderId="0" xfId="47" applyFont="1" applyAlignment="1">
      <alignment horizontal="center" vertical="center" wrapText="1"/>
      <protection/>
    </xf>
    <xf numFmtId="0" fontId="6" fillId="0" borderId="0" xfId="46" applyFont="1" applyBorder="1" applyAlignment="1">
      <alignment horizontal="center" vertical="center" wrapText="1"/>
      <protection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NumberFormat="1" applyFont="1" applyFill="1" applyAlignment="1" applyProtection="1">
      <alignment horizontal="right" vertical="center"/>
      <protection/>
    </xf>
    <xf numFmtId="0" fontId="11" fillId="0" borderId="0" xfId="65" applyFont="1" applyAlignment="1">
      <alignment horizontal="center" vertical="center"/>
      <protection/>
    </xf>
    <xf numFmtId="0" fontId="0" fillId="0" borderId="19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3" fillId="0" borderId="0" xfId="43" applyFont="1" applyAlignment="1">
      <alignment horizontal="center" vertical="center"/>
      <protection/>
    </xf>
    <xf numFmtId="0" fontId="13" fillId="0" borderId="0" xfId="43" applyFont="1" applyAlignment="1">
      <alignment horizontal="center" vertical="center"/>
      <protection/>
    </xf>
    <xf numFmtId="0" fontId="40" fillId="0" borderId="0" xfId="0" applyFont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11" fillId="0" borderId="0" xfId="67" applyFont="1" applyAlignment="1">
      <alignment horizontal="center" vertical="center"/>
      <protection/>
    </xf>
    <xf numFmtId="0" fontId="9" fillId="0" borderId="13" xfId="43" applyFont="1" applyBorder="1" applyAlignment="1">
      <alignment horizontal="center" vertical="center"/>
      <protection/>
    </xf>
    <xf numFmtId="0" fontId="2" fillId="0" borderId="22" xfId="43" applyFont="1" applyBorder="1">
      <alignment vertical="center"/>
      <protection/>
    </xf>
    <xf numFmtId="197" fontId="2" fillId="0" borderId="11" xfId="43" applyNumberFormat="1" applyFont="1" applyBorder="1">
      <alignment vertical="center"/>
      <protection/>
    </xf>
    <xf numFmtId="197" fontId="0" fillId="0" borderId="11" xfId="0" applyNumberFormat="1" applyFont="1" applyFill="1" applyBorder="1" applyAlignment="1" applyProtection="1">
      <alignment horizontal="right" vertical="center"/>
      <protection/>
    </xf>
    <xf numFmtId="197" fontId="14" fillId="0" borderId="11" xfId="43" applyNumberFormat="1" applyFont="1" applyBorder="1">
      <alignment vertical="center"/>
      <protection/>
    </xf>
    <xf numFmtId="0" fontId="2" fillId="0" borderId="0" xfId="43" applyFont="1">
      <alignment vertical="center"/>
      <protection/>
    </xf>
  </cellXfs>
  <cellStyles count="77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百分比 2 2 2 2 2 2" xfId="35"/>
    <cellStyle name="百分比 5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10" xfId="43"/>
    <cellStyle name="常规 10 5" xfId="44"/>
    <cellStyle name="常规 13" xfId="45"/>
    <cellStyle name="常规 14" xfId="46"/>
    <cellStyle name="常规 14 6" xfId="47"/>
    <cellStyle name="常规 49" xfId="48"/>
    <cellStyle name="常规 50" xfId="49"/>
    <cellStyle name="常规 51" xfId="50"/>
    <cellStyle name="常规 53" xfId="51"/>
    <cellStyle name="常规 54" xfId="52"/>
    <cellStyle name="常规 55" xfId="53"/>
    <cellStyle name="常规 59" xfId="54"/>
    <cellStyle name="常规 61" xfId="55"/>
    <cellStyle name="常规 62" xfId="56"/>
    <cellStyle name="常规 63" xfId="57"/>
    <cellStyle name="常规 64" xfId="58"/>
    <cellStyle name="常规 65" xfId="59"/>
    <cellStyle name="常规 66" xfId="60"/>
    <cellStyle name="常规 67" xfId="61"/>
    <cellStyle name="常规 69" xfId="62"/>
    <cellStyle name="常规 70" xfId="63"/>
    <cellStyle name="常规 71" xfId="64"/>
    <cellStyle name="常规 72" xfId="65"/>
    <cellStyle name="常规_2006年预算表" xfId="66"/>
    <cellStyle name="常规_2007年云南省向人大报送政府收支预算表格式编制过程表" xfId="67"/>
    <cellStyle name="常规_泉州市本级_" xfId="68"/>
    <cellStyle name="好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寘嬫愗傝 [0.00]_Region Orders (2)" xfId="89"/>
    <cellStyle name="注释" xfId="90"/>
  </cellStyles>
  <dxfs count="4">
    <dxf>
      <font>
        <b val="0"/>
        <i val="0"/>
        <color indexed="10"/>
      </font>
    </dxf>
    <dxf>
      <font>
        <b/>
        <i val="0"/>
      </font>
    </dxf>
    <dxf>
      <font>
        <b val="0"/>
        <i val="0"/>
        <color indexed="1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\Rar$DI00.250\&#38468;&#20214;&#65306;2017&#24180;&#24230;&#39044;&#20915;&#31639;&#20844;&#24320;&#27169;&#2649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0.52.0.117\Budgetserver\&#39044;&#31639;&#21496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20844;&#24320;\2017&#24180;&#20915;&#31639;&#20844;&#24320;(2016&#25968;&#23383;)\&#27931;&#27743;\&#20844;&#24320;&#21462;&#25968;\2016&#24180;&#24635;&#20915;&#31639;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2"/>
      <sheetName val="附表1-1"/>
      <sheetName val="附表1-2"/>
      <sheetName val="附表1-3"/>
      <sheetName val="附表1-4"/>
      <sheetName val="附表1-5"/>
      <sheetName val="附表1-6"/>
      <sheetName val="附表1-7"/>
      <sheetName val="附表1-8"/>
      <sheetName val="附表1-9"/>
      <sheetName val="附表1-10"/>
      <sheetName val="附表1-11"/>
      <sheetName val="附表1-12"/>
      <sheetName val="附表1-13"/>
      <sheetName val="附表1-14"/>
      <sheetName val="附表1-15"/>
      <sheetName val="附表1-16"/>
      <sheetName val="附表1-17"/>
      <sheetName val="附表1-18"/>
      <sheetName val="附表1-19"/>
      <sheetName val="附表1-20"/>
      <sheetName val="附表1-21"/>
      <sheetName val="附表1-22"/>
      <sheetName val="附表1-23"/>
      <sheetName val="附表1-24"/>
      <sheetName val="附表2-1"/>
      <sheetName val="附表2-2"/>
      <sheetName val="附表2-3"/>
      <sheetName val="附表2-4"/>
      <sheetName val="附表2-5"/>
      <sheetName val="附表2-6"/>
      <sheetName val="附表2-7"/>
      <sheetName val="附表2-8"/>
      <sheetName val="附表2-9"/>
      <sheetName val="附表2-10"/>
      <sheetName val="附表2-11"/>
      <sheetName val="附表2-12"/>
      <sheetName val="附表2-13"/>
      <sheetName val="附表2-14"/>
      <sheetName val="附表2-15"/>
      <sheetName val="附表2-16"/>
      <sheetName val="附表2-17"/>
      <sheetName val="附表2-18"/>
      <sheetName val="附表2-19"/>
      <sheetName val="附表2-20"/>
      <sheetName val="附表2-21"/>
      <sheetName val="附表3-1"/>
      <sheetName val="附表3-2"/>
      <sheetName val="附表3-3"/>
      <sheetName val="附表3-4"/>
      <sheetName val="附表3-5"/>
      <sheetName val="附表3-6"/>
      <sheetName val="附表3-7"/>
      <sheetName val="附表3-8"/>
      <sheetName val="附表3-9"/>
      <sheetName val="附表3-10"/>
      <sheetName val="附表4-1"/>
      <sheetName val="附表4-2"/>
      <sheetName val="附表4-3"/>
      <sheetName val="附表4-4"/>
      <sheetName val="附表4-5"/>
      <sheetName val="附表4-6"/>
      <sheetName val="附表4-7"/>
      <sheetName val="附表4-8"/>
      <sheetName val="附表4-9"/>
      <sheetName val="附表4-10"/>
      <sheetName val="Sheet67"/>
      <sheetName val="Sheet6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sheet2"/>
      <sheetName val="L06"/>
      <sheetName val="L07"/>
      <sheetName val="L08"/>
      <sheetName val="L09"/>
      <sheetName val="sheet3"/>
      <sheetName val="L10"/>
      <sheetName val="L11"/>
      <sheetName val="sheet4"/>
      <sheetName val="L12"/>
      <sheetName val="L13"/>
      <sheetName val="L14"/>
      <sheetName val="L15"/>
      <sheetName val="sheet5"/>
      <sheetName val="L16"/>
      <sheetName val="L17"/>
      <sheetName val="L18"/>
      <sheetName val="L19"/>
      <sheetName val="L20"/>
    </sheetNames>
    <sheetDataSet>
      <sheetData sheetId="3">
        <row r="5">
          <cell r="C5">
            <v>94500</v>
          </cell>
        </row>
      </sheetData>
      <sheetData sheetId="4">
        <row r="5">
          <cell r="C5">
            <v>133165</v>
          </cell>
        </row>
      </sheetData>
      <sheetData sheetId="9">
        <row r="6">
          <cell r="C6">
            <v>149896</v>
          </cell>
          <cell r="P6">
            <v>143852</v>
          </cell>
          <cell r="Z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SheetLayoutView="100" zoomScalePageLayoutView="0" workbookViewId="0" topLeftCell="A10">
      <selection activeCell="C17" sqref="C17"/>
    </sheetView>
  </sheetViews>
  <sheetFormatPr defaultColWidth="9.00390625" defaultRowHeight="14.25"/>
  <cols>
    <col min="1" max="1" width="13.625" style="56" customWidth="1"/>
    <col min="2" max="2" width="4.125" style="58" customWidth="1"/>
    <col min="3" max="3" width="91.375" style="56" customWidth="1"/>
    <col min="4" max="16384" width="9.00390625" style="56" customWidth="1"/>
  </cols>
  <sheetData>
    <row r="1" spans="1:3" s="54" customFormat="1" ht="43.5" customHeight="1">
      <c r="A1" s="171" t="s">
        <v>1321</v>
      </c>
      <c r="B1" s="172"/>
      <c r="C1" s="172"/>
    </row>
    <row r="2" spans="2:3" s="55" customFormat="1" ht="34.5" customHeight="1">
      <c r="B2" s="148"/>
      <c r="C2" s="148"/>
    </row>
    <row r="3" spans="2:3" ht="27" customHeight="1">
      <c r="B3" s="57" t="s">
        <v>90</v>
      </c>
      <c r="C3" s="55" t="s">
        <v>1317</v>
      </c>
    </row>
    <row r="4" spans="2:3" ht="27" customHeight="1">
      <c r="B4" s="57" t="s">
        <v>91</v>
      </c>
      <c r="C4" s="55" t="s">
        <v>1318</v>
      </c>
    </row>
    <row r="5" spans="2:3" ht="27" customHeight="1">
      <c r="B5" s="57" t="s">
        <v>1449</v>
      </c>
      <c r="C5" s="55" t="s">
        <v>1369</v>
      </c>
    </row>
    <row r="6" spans="2:3" ht="27" customHeight="1">
      <c r="B6" s="57" t="s">
        <v>1450</v>
      </c>
      <c r="C6" s="55" t="s">
        <v>1371</v>
      </c>
    </row>
    <row r="7" spans="2:3" ht="27" customHeight="1">
      <c r="B7" s="57" t="s">
        <v>1451</v>
      </c>
      <c r="C7" s="55" t="s">
        <v>1372</v>
      </c>
    </row>
    <row r="8" spans="2:3" ht="27" customHeight="1">
      <c r="B8" s="57" t="s">
        <v>64</v>
      </c>
      <c r="C8" s="55" t="s">
        <v>65</v>
      </c>
    </row>
    <row r="9" spans="2:3" ht="27" customHeight="1">
      <c r="B9" s="57" t="s">
        <v>66</v>
      </c>
      <c r="C9" s="55" t="s">
        <v>67</v>
      </c>
    </row>
    <row r="10" spans="2:3" ht="27" customHeight="1">
      <c r="B10" s="57" t="s">
        <v>1626</v>
      </c>
      <c r="C10" s="55" t="s">
        <v>11</v>
      </c>
    </row>
    <row r="11" spans="2:3" ht="27" customHeight="1">
      <c r="B11" s="57" t="s">
        <v>68</v>
      </c>
      <c r="C11" s="55" t="s">
        <v>69</v>
      </c>
    </row>
    <row r="12" spans="2:3" ht="27" customHeight="1">
      <c r="B12" s="57" t="s">
        <v>70</v>
      </c>
      <c r="C12" s="55" t="s">
        <v>71</v>
      </c>
    </row>
    <row r="13" spans="2:3" ht="27" customHeight="1">
      <c r="B13" s="57" t="s">
        <v>72</v>
      </c>
      <c r="C13" s="55" t="s">
        <v>73</v>
      </c>
    </row>
    <row r="14" spans="2:3" ht="27" customHeight="1">
      <c r="B14" s="57" t="s">
        <v>74</v>
      </c>
      <c r="C14" s="55" t="s">
        <v>75</v>
      </c>
    </row>
    <row r="15" spans="2:3" ht="27" customHeight="1">
      <c r="B15" s="57" t="s">
        <v>1627</v>
      </c>
      <c r="C15" s="55" t="s">
        <v>77</v>
      </c>
    </row>
    <row r="16" spans="2:3" ht="27" customHeight="1">
      <c r="B16" s="57" t="s">
        <v>38</v>
      </c>
      <c r="C16" s="55" t="s">
        <v>39</v>
      </c>
    </row>
    <row r="17" spans="2:3" ht="27" customHeight="1">
      <c r="B17" s="57" t="s">
        <v>78</v>
      </c>
      <c r="C17" s="55" t="s">
        <v>41</v>
      </c>
    </row>
    <row r="18" spans="2:3" ht="27" customHeight="1">
      <c r="B18" s="57" t="s">
        <v>40</v>
      </c>
      <c r="C18" s="55" t="s">
        <v>42</v>
      </c>
    </row>
    <row r="19" spans="2:3" ht="27" customHeight="1">
      <c r="B19" s="57" t="s">
        <v>43</v>
      </c>
      <c r="C19" s="55" t="s">
        <v>44</v>
      </c>
    </row>
    <row r="20" spans="2:3" ht="27" customHeight="1">
      <c r="B20" s="57" t="s">
        <v>45</v>
      </c>
      <c r="C20" s="55" t="s">
        <v>46</v>
      </c>
    </row>
    <row r="21" spans="2:3" ht="27" customHeight="1">
      <c r="B21" s="57" t="s">
        <v>47</v>
      </c>
      <c r="C21" s="55" t="s">
        <v>48</v>
      </c>
    </row>
    <row r="22" ht="27" customHeight="1">
      <c r="B22" s="57"/>
    </row>
  </sheetData>
  <sheetProtection/>
  <mergeCells count="2">
    <mergeCell ref="A1:C1"/>
    <mergeCell ref="B2:C2"/>
  </mergeCells>
  <printOptions horizontalCentered="1"/>
  <pageMargins left="0.2361111111111111" right="0.2361111111111111" top="0.7479166666666667" bottom="0.7479166666666667" header="0.3145833333333333" footer="0.3145833333333333"/>
  <pageSetup fitToHeight="0" fitToWidth="1" horizontalDpi="180" verticalDpi="18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SheetLayoutView="100" zoomScalePageLayoutView="0" workbookViewId="0" topLeftCell="A1">
      <selection activeCell="A3" sqref="A3:D3"/>
    </sheetView>
  </sheetViews>
  <sheetFormatPr defaultColWidth="9.00390625" defaultRowHeight="14.25"/>
  <cols>
    <col min="1" max="1" width="33.125" style="1" customWidth="1"/>
    <col min="2" max="2" width="15.625" style="1" customWidth="1"/>
    <col min="3" max="3" width="15.75390625" style="1" customWidth="1"/>
    <col min="4" max="4" width="17.00390625" style="1" customWidth="1"/>
    <col min="5" max="16384" width="9.00390625" style="1" customWidth="1"/>
  </cols>
  <sheetData>
    <row r="1" ht="23.25" customHeight="1">
      <c r="A1" s="12" t="s">
        <v>1628</v>
      </c>
    </row>
    <row r="2" spans="1:4" ht="21.75" customHeight="1">
      <c r="A2" s="184" t="s">
        <v>1377</v>
      </c>
      <c r="B2" s="184"/>
      <c r="C2" s="184"/>
      <c r="D2" s="184"/>
    </row>
    <row r="3" spans="1:4" ht="14.25">
      <c r="A3" s="185" t="s">
        <v>60</v>
      </c>
      <c r="B3" s="185"/>
      <c r="C3" s="185"/>
      <c r="D3" s="185"/>
    </row>
    <row r="4" spans="1:4" ht="27">
      <c r="A4" s="26" t="s">
        <v>145</v>
      </c>
      <c r="B4" s="16" t="s">
        <v>217</v>
      </c>
      <c r="C4" s="17" t="s">
        <v>218</v>
      </c>
      <c r="D4" s="17" t="s">
        <v>98</v>
      </c>
    </row>
    <row r="5" spans="1:4" ht="18" customHeight="1">
      <c r="A5" s="27" t="s">
        <v>219</v>
      </c>
      <c r="B5" s="98">
        <v>698</v>
      </c>
      <c r="C5" s="98">
        <v>870</v>
      </c>
      <c r="D5" s="99">
        <f aca="true" t="shared" si="0" ref="D5:D10">B5/C5</f>
        <v>0.8022988505747126</v>
      </c>
    </row>
    <row r="6" spans="1:4" ht="18" customHeight="1">
      <c r="A6" s="28" t="s">
        <v>1430</v>
      </c>
      <c r="B6" s="98">
        <v>20</v>
      </c>
      <c r="C6" s="100">
        <v>32</v>
      </c>
      <c r="D6" s="99">
        <f t="shared" si="0"/>
        <v>0.625</v>
      </c>
    </row>
    <row r="7" spans="1:4" ht="18" customHeight="1">
      <c r="A7" s="28" t="s">
        <v>1431</v>
      </c>
      <c r="B7" s="98">
        <v>92</v>
      </c>
      <c r="C7" s="100">
        <v>124</v>
      </c>
      <c r="D7" s="99">
        <f t="shared" si="0"/>
        <v>0.7419354838709677</v>
      </c>
    </row>
    <row r="8" spans="1:4" ht="18" customHeight="1">
      <c r="A8" s="28" t="s">
        <v>1432</v>
      </c>
      <c r="B8" s="98">
        <v>586</v>
      </c>
      <c r="C8" s="98">
        <v>714</v>
      </c>
      <c r="D8" s="99">
        <f t="shared" si="0"/>
        <v>0.8207282913165266</v>
      </c>
    </row>
    <row r="9" spans="1:4" ht="18" customHeight="1">
      <c r="A9" s="29" t="s">
        <v>220</v>
      </c>
      <c r="B9" s="98">
        <v>561</v>
      </c>
      <c r="C9" s="100">
        <v>689</v>
      </c>
      <c r="D9" s="99">
        <f t="shared" si="0"/>
        <v>0.8142235123367199</v>
      </c>
    </row>
    <row r="10" spans="1:4" ht="18" customHeight="1">
      <c r="A10" s="29" t="s">
        <v>86</v>
      </c>
      <c r="B10" s="98">
        <v>25</v>
      </c>
      <c r="C10" s="100">
        <v>25</v>
      </c>
      <c r="D10" s="99">
        <f t="shared" si="0"/>
        <v>1</v>
      </c>
    </row>
    <row r="11" ht="18" customHeight="1">
      <c r="A11" s="25" t="s">
        <v>81</v>
      </c>
    </row>
    <row r="12" spans="1:4" ht="86.25" customHeight="1">
      <c r="A12" s="186" t="s">
        <v>85</v>
      </c>
      <c r="B12" s="186"/>
      <c r="C12" s="186"/>
      <c r="D12" s="186"/>
    </row>
    <row r="13" spans="1:4" ht="115.5" customHeight="1">
      <c r="A13" s="186" t="s">
        <v>1629</v>
      </c>
      <c r="B13" s="186"/>
      <c r="C13" s="186"/>
      <c r="D13" s="186"/>
    </row>
  </sheetData>
  <sheetProtection/>
  <mergeCells count="4">
    <mergeCell ref="A2:D2"/>
    <mergeCell ref="A3:D3"/>
    <mergeCell ref="A12:D12"/>
    <mergeCell ref="A13:D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landscape" paperSize="9" r:id="rId1"/>
  <headerFooter alignWithMargins="0">
    <oddFooter>&amp;C附表2-8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Zeros="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1" sqref="B11"/>
    </sheetView>
  </sheetViews>
  <sheetFormatPr defaultColWidth="9.00390625" defaultRowHeight="14.25"/>
  <cols>
    <col min="1" max="1" width="33.125" style="1" customWidth="1"/>
    <col min="2" max="5" width="14.625" style="1" customWidth="1"/>
    <col min="6" max="16384" width="9.00390625" style="1" customWidth="1"/>
  </cols>
  <sheetData>
    <row r="1" ht="14.25">
      <c r="A1" s="12" t="s">
        <v>54</v>
      </c>
    </row>
    <row r="2" spans="1:5" ht="20.25">
      <c r="A2" s="187" t="s">
        <v>1292</v>
      </c>
      <c r="B2" s="188"/>
      <c r="C2" s="188"/>
      <c r="D2" s="188"/>
      <c r="E2" s="188"/>
    </row>
    <row r="3" spans="1:5" ht="14.25">
      <c r="A3" s="92" t="s">
        <v>1375</v>
      </c>
      <c r="B3" s="13"/>
      <c r="E3" s="14" t="s">
        <v>93</v>
      </c>
    </row>
    <row r="4" spans="1:5" ht="27">
      <c r="A4" s="15" t="s">
        <v>221</v>
      </c>
      <c r="B4" s="16" t="s">
        <v>95</v>
      </c>
      <c r="C4" s="17" t="s">
        <v>96</v>
      </c>
      <c r="D4" s="17" t="s">
        <v>97</v>
      </c>
      <c r="E4" s="17" t="s">
        <v>98</v>
      </c>
    </row>
    <row r="5" spans="1:5" ht="21.75" customHeight="1">
      <c r="A5" s="85" t="s">
        <v>1353</v>
      </c>
      <c r="B5" s="86">
        <v>3000</v>
      </c>
      <c r="C5" s="86">
        <v>7003</v>
      </c>
      <c r="D5" s="87">
        <v>2.334</v>
      </c>
      <c r="E5" s="87">
        <v>5.519</v>
      </c>
    </row>
    <row r="6" spans="1:5" ht="21.75" customHeight="1">
      <c r="A6" s="85" t="s">
        <v>1354</v>
      </c>
      <c r="B6" s="86">
        <v>300</v>
      </c>
      <c r="C6" s="86">
        <v>61</v>
      </c>
      <c r="D6" s="88">
        <v>0.203</v>
      </c>
      <c r="E6" s="87">
        <v>0.421</v>
      </c>
    </row>
    <row r="7" spans="1:5" ht="21.75" customHeight="1">
      <c r="A7" s="85" t="s">
        <v>1355</v>
      </c>
      <c r="B7" s="86">
        <v>65700</v>
      </c>
      <c r="C7" s="86">
        <v>140088</v>
      </c>
      <c r="D7" s="88">
        <v>2.132</v>
      </c>
      <c r="E7" s="87">
        <v>4.456</v>
      </c>
    </row>
    <row r="8" spans="1:5" ht="21.75" customHeight="1">
      <c r="A8" s="85" t="s">
        <v>1356</v>
      </c>
      <c r="B8" s="86">
        <v>500</v>
      </c>
      <c r="C8" s="86">
        <v>2058</v>
      </c>
      <c r="D8" s="88">
        <v>4.116</v>
      </c>
      <c r="E8" s="87">
        <v>0.972</v>
      </c>
    </row>
    <row r="9" spans="1:5" ht="21.75" customHeight="1">
      <c r="A9" s="85" t="s">
        <v>1357</v>
      </c>
      <c r="B9" s="86">
        <v>500</v>
      </c>
      <c r="C9" s="86">
        <v>64</v>
      </c>
      <c r="D9" s="88">
        <v>0.128</v>
      </c>
      <c r="E9" s="87">
        <v>0.133</v>
      </c>
    </row>
    <row r="10" spans="1:5" ht="21.75" customHeight="1">
      <c r="A10" s="85" t="s">
        <v>1358</v>
      </c>
      <c r="B10" s="86"/>
      <c r="C10" s="86">
        <v>76</v>
      </c>
      <c r="D10" s="88"/>
      <c r="E10" s="87">
        <v>0.576</v>
      </c>
    </row>
    <row r="11" spans="1:5" ht="21.75" customHeight="1">
      <c r="A11" s="85" t="s">
        <v>1359</v>
      </c>
      <c r="B11" s="86"/>
      <c r="C11" s="86">
        <v>546</v>
      </c>
      <c r="D11" s="88"/>
      <c r="E11" s="87">
        <v>1.03</v>
      </c>
    </row>
    <row r="12" spans="1:5" ht="21.75" customHeight="1">
      <c r="A12" s="89" t="s">
        <v>1433</v>
      </c>
      <c r="B12" s="86">
        <v>70000</v>
      </c>
      <c r="C12" s="86">
        <f>SUM(C5:C11)</f>
        <v>149896</v>
      </c>
      <c r="D12" s="88">
        <v>2.141</v>
      </c>
      <c r="E12" s="87">
        <v>4.511</v>
      </c>
    </row>
    <row r="13" spans="1:5" ht="21.75" customHeight="1">
      <c r="A13" s="85" t="s">
        <v>1435</v>
      </c>
      <c r="B13" s="86"/>
      <c r="C13" s="86">
        <v>2426</v>
      </c>
      <c r="D13" s="86"/>
      <c r="E13" s="86"/>
    </row>
    <row r="14" spans="1:5" ht="21.75" customHeight="1">
      <c r="A14" s="85" t="s">
        <v>89</v>
      </c>
      <c r="B14" s="86"/>
      <c r="C14" s="86">
        <v>12429</v>
      </c>
      <c r="D14" s="86"/>
      <c r="E14" s="86"/>
    </row>
    <row r="15" spans="1:5" ht="21.75" customHeight="1">
      <c r="A15" s="85" t="s">
        <v>1436</v>
      </c>
      <c r="B15" s="86"/>
      <c r="C15" s="86">
        <v>1361</v>
      </c>
      <c r="D15" s="86"/>
      <c r="E15" s="86"/>
    </row>
    <row r="16" spans="1:5" ht="21.75" customHeight="1">
      <c r="A16" s="85" t="s">
        <v>1437</v>
      </c>
      <c r="B16" s="86"/>
      <c r="C16" s="86">
        <v>63600</v>
      </c>
      <c r="D16" s="86"/>
      <c r="E16" s="86"/>
    </row>
    <row r="17" spans="1:5" ht="21.75" customHeight="1">
      <c r="A17" s="86" t="s">
        <v>1438</v>
      </c>
      <c r="B17" s="86"/>
      <c r="C17" s="86">
        <v>229712</v>
      </c>
      <c r="D17" s="86"/>
      <c r="E17" s="86"/>
    </row>
  </sheetData>
  <sheetProtection/>
  <mergeCells count="1">
    <mergeCell ref="A2:E2"/>
  </mergeCells>
  <printOptions/>
  <pageMargins left="0.7083333333333334" right="0.7083333333333334" top="0.7479166666666667" bottom="0.7479166666666667" header="0.3145833333333333" footer="0.3145833333333333"/>
  <pageSetup fitToHeight="0" fitToWidth="1" horizontalDpi="180" verticalDpi="180" orientation="portrait" paperSize="9" scale="89" r:id="rId1"/>
  <headerFooter alignWithMargins="0">
    <oddFooter>&amp;C附表2-9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showZeros="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1" sqref="B11"/>
    </sheetView>
  </sheetViews>
  <sheetFormatPr defaultColWidth="9.00390625" defaultRowHeight="14.25"/>
  <cols>
    <col min="1" max="1" width="27.375" style="1" customWidth="1"/>
    <col min="2" max="5" width="14.625" style="1" customWidth="1"/>
    <col min="6" max="16384" width="9.00390625" style="1" customWidth="1"/>
  </cols>
  <sheetData>
    <row r="1" ht="14.25">
      <c r="A1" s="12" t="s">
        <v>55</v>
      </c>
    </row>
    <row r="2" spans="1:5" ht="20.25">
      <c r="A2" s="187" t="s">
        <v>1293</v>
      </c>
      <c r="B2" s="187"/>
      <c r="C2" s="187"/>
      <c r="D2" s="187"/>
      <c r="E2" s="187"/>
    </row>
    <row r="3" spans="1:5" ht="14.25">
      <c r="A3" s="92" t="s">
        <v>1375</v>
      </c>
      <c r="B3" s="13"/>
      <c r="E3" s="14" t="s">
        <v>93</v>
      </c>
    </row>
    <row r="4" spans="1:5" ht="27">
      <c r="A4" s="22" t="s">
        <v>221</v>
      </c>
      <c r="B4" s="16" t="s">
        <v>95</v>
      </c>
      <c r="C4" s="17" t="s">
        <v>96</v>
      </c>
      <c r="D4" s="17" t="s">
        <v>97</v>
      </c>
      <c r="E4" s="17" t="s">
        <v>98</v>
      </c>
    </row>
    <row r="5" spans="1:5" ht="21.75" customHeight="1">
      <c r="A5" s="85" t="s">
        <v>1361</v>
      </c>
      <c r="B5" s="86">
        <v>1654</v>
      </c>
      <c r="C5" s="86">
        <v>1629</v>
      </c>
      <c r="D5" s="88">
        <v>0.984</v>
      </c>
      <c r="E5" s="88">
        <v>1.075</v>
      </c>
    </row>
    <row r="6" spans="1:5" ht="21.75" customHeight="1">
      <c r="A6" s="85" t="s">
        <v>1362</v>
      </c>
      <c r="B6" s="86">
        <v>146704</v>
      </c>
      <c r="C6" s="86">
        <v>140639</v>
      </c>
      <c r="D6" s="88">
        <v>0.959</v>
      </c>
      <c r="E6" s="88">
        <v>4.022</v>
      </c>
    </row>
    <row r="7" spans="1:5" ht="21.75" customHeight="1">
      <c r="A7" s="85" t="s">
        <v>1363</v>
      </c>
      <c r="B7" s="86">
        <v>233</v>
      </c>
      <c r="C7" s="86">
        <v>93</v>
      </c>
      <c r="D7" s="88">
        <v>0.399</v>
      </c>
      <c r="E7" s="88">
        <v>0.054</v>
      </c>
    </row>
    <row r="8" spans="1:5" ht="21.75" customHeight="1">
      <c r="A8" s="85" t="s">
        <v>1364</v>
      </c>
      <c r="B8" s="86">
        <v>385</v>
      </c>
      <c r="C8" s="86">
        <v>35</v>
      </c>
      <c r="D8" s="88">
        <v>0.091</v>
      </c>
      <c r="E8" s="88"/>
    </row>
    <row r="9" spans="1:5" ht="21.75" customHeight="1">
      <c r="A9" s="85" t="s">
        <v>1365</v>
      </c>
      <c r="B9" s="86">
        <v>70</v>
      </c>
      <c r="C9" s="86"/>
      <c r="D9" s="88"/>
      <c r="E9" s="88"/>
    </row>
    <row r="10" spans="1:5" ht="21.75" customHeight="1">
      <c r="A10" s="85" t="s">
        <v>1366</v>
      </c>
      <c r="B10" s="86">
        <v>771</v>
      </c>
      <c r="C10" s="86">
        <v>584</v>
      </c>
      <c r="D10" s="88">
        <v>0.757</v>
      </c>
      <c r="E10" s="88">
        <v>0.57</v>
      </c>
    </row>
    <row r="11" spans="1:5" ht="21.75" customHeight="1">
      <c r="A11" s="85" t="s">
        <v>1367</v>
      </c>
      <c r="B11" s="86">
        <v>802</v>
      </c>
      <c r="C11" s="86">
        <v>802</v>
      </c>
      <c r="D11" s="88">
        <v>1</v>
      </c>
      <c r="E11" s="88"/>
    </row>
    <row r="12" spans="1:5" ht="21.75" customHeight="1">
      <c r="A12" s="85" t="s">
        <v>1368</v>
      </c>
      <c r="B12" s="86">
        <v>70</v>
      </c>
      <c r="C12" s="86">
        <v>70</v>
      </c>
      <c r="D12" s="88">
        <v>1</v>
      </c>
      <c r="E12" s="88">
        <v>8.75</v>
      </c>
    </row>
    <row r="13" spans="1:5" ht="21.75" customHeight="1">
      <c r="A13" s="85" t="s">
        <v>1440</v>
      </c>
      <c r="B13" s="86">
        <v>150689</v>
      </c>
      <c r="C13" s="86">
        <f>SUM(C5:C12)</f>
        <v>143852</v>
      </c>
      <c r="D13" s="88">
        <v>0.955</v>
      </c>
      <c r="E13" s="88">
        <v>3.625</v>
      </c>
    </row>
    <row r="14" spans="1:5" ht="21.75" customHeight="1">
      <c r="A14" s="85" t="s">
        <v>1441</v>
      </c>
      <c r="B14" s="86"/>
      <c r="C14" s="86">
        <v>63600</v>
      </c>
      <c r="D14" s="88"/>
      <c r="E14" s="88"/>
    </row>
    <row r="15" spans="1:5" ht="21.75" customHeight="1">
      <c r="A15" s="85" t="s">
        <v>1442</v>
      </c>
      <c r="B15" s="86"/>
      <c r="C15" s="86">
        <v>1061</v>
      </c>
      <c r="D15" s="88"/>
      <c r="E15" s="88"/>
    </row>
    <row r="16" spans="1:5" ht="21.75" customHeight="1">
      <c r="A16" s="85" t="s">
        <v>1443</v>
      </c>
      <c r="B16" s="86"/>
      <c r="C16" s="86">
        <v>14362</v>
      </c>
      <c r="D16" s="88"/>
      <c r="E16" s="88"/>
    </row>
    <row r="17" spans="1:5" ht="21.75" customHeight="1">
      <c r="A17" s="85" t="s">
        <v>1444</v>
      </c>
      <c r="B17" s="86"/>
      <c r="C17" s="86">
        <v>6837</v>
      </c>
      <c r="D17" s="88"/>
      <c r="E17" s="88"/>
    </row>
    <row r="18" spans="1:5" ht="21.75" customHeight="1">
      <c r="A18" s="86" t="s">
        <v>1439</v>
      </c>
      <c r="B18" s="86"/>
      <c r="C18" s="86">
        <v>229712</v>
      </c>
      <c r="D18" s="88"/>
      <c r="E18" s="88"/>
    </row>
  </sheetData>
  <sheetProtection/>
  <mergeCells count="1">
    <mergeCell ref="A2:E2"/>
  </mergeCells>
  <printOptions/>
  <pageMargins left="0.7083333333333334" right="0.7083333333333334" top="0.7479166666666667" bottom="0.7479166666666667" header="0.3145833333333333" footer="0.3145833333333333"/>
  <pageSetup fitToHeight="0" fitToWidth="1" horizontalDpi="180" verticalDpi="180" orientation="portrait" paperSize="9" scale="95" r:id="rId1"/>
  <headerFooter alignWithMargins="0">
    <oddFooter>&amp;C附表2-10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1">
      <selection activeCell="A16" sqref="A16"/>
    </sheetView>
  </sheetViews>
  <sheetFormatPr defaultColWidth="9.00390625" defaultRowHeight="14.25"/>
  <cols>
    <col min="1" max="1" width="47.50390625" style="76" customWidth="1"/>
    <col min="2" max="2" width="10.625" style="76" customWidth="1"/>
    <col min="3" max="3" width="13.25390625" style="76" customWidth="1"/>
    <col min="4" max="16384" width="9.00390625" style="76" customWidth="1"/>
  </cols>
  <sheetData>
    <row r="1" ht="19.5" customHeight="1">
      <c r="A1" s="76" t="s">
        <v>56</v>
      </c>
    </row>
    <row r="2" spans="1:3" ht="25.5" customHeight="1">
      <c r="A2" s="189" t="s">
        <v>1448</v>
      </c>
      <c r="B2" s="189"/>
      <c r="C2" s="189"/>
    </row>
    <row r="3" spans="1:3" ht="14.25">
      <c r="A3" s="91" t="s">
        <v>1375</v>
      </c>
      <c r="C3" s="76" t="s">
        <v>1380</v>
      </c>
    </row>
    <row r="4" spans="1:3" s="79" customFormat="1" ht="36.75" customHeight="1">
      <c r="A4" s="77" t="s">
        <v>221</v>
      </c>
      <c r="B4" s="77" t="s">
        <v>1381</v>
      </c>
      <c r="C4" s="77" t="s">
        <v>1382</v>
      </c>
    </row>
    <row r="5" spans="1:3" ht="17.25" customHeight="1">
      <c r="A5" s="81" t="s">
        <v>1385</v>
      </c>
      <c r="B5" s="83">
        <v>1629</v>
      </c>
      <c r="C5" s="84">
        <v>1.0752</v>
      </c>
    </row>
    <row r="6" spans="1:3" ht="17.25" customHeight="1">
      <c r="A6" s="50" t="s">
        <v>1384</v>
      </c>
      <c r="B6" s="83">
        <v>1554</v>
      </c>
      <c r="C6" s="84">
        <v>1.0608</v>
      </c>
    </row>
    <row r="7" spans="1:3" ht="17.25" customHeight="1">
      <c r="A7" s="50" t="s">
        <v>1386</v>
      </c>
      <c r="B7" s="83">
        <v>577</v>
      </c>
      <c r="C7" s="84">
        <v>1.712</v>
      </c>
    </row>
    <row r="8" spans="1:3" ht="17.25" customHeight="1">
      <c r="A8" s="50" t="s">
        <v>1387</v>
      </c>
      <c r="B8" s="83">
        <v>972</v>
      </c>
      <c r="C8" s="84">
        <v>0.875</v>
      </c>
    </row>
    <row r="9" spans="1:3" ht="17.25" customHeight="1">
      <c r="A9" s="50" t="s">
        <v>1388</v>
      </c>
      <c r="B9" s="83">
        <v>5</v>
      </c>
      <c r="C9" s="84">
        <v>0.294</v>
      </c>
    </row>
    <row r="10" spans="1:3" ht="17.25" customHeight="1">
      <c r="A10" s="52" t="s">
        <v>1389</v>
      </c>
      <c r="B10" s="83">
        <v>75</v>
      </c>
      <c r="C10" s="84">
        <v>1.5</v>
      </c>
    </row>
    <row r="11" spans="1:3" ht="17.25" customHeight="1">
      <c r="A11" s="50" t="s">
        <v>1386</v>
      </c>
      <c r="B11" s="83">
        <v>50</v>
      </c>
      <c r="C11" s="84"/>
    </row>
    <row r="12" spans="1:3" ht="17.25" customHeight="1">
      <c r="A12" s="50" t="s">
        <v>1387</v>
      </c>
      <c r="B12" s="83">
        <v>25</v>
      </c>
      <c r="C12" s="84">
        <v>1</v>
      </c>
    </row>
    <row r="13" spans="1:3" ht="17.25" customHeight="1">
      <c r="A13" s="81" t="s">
        <v>1422</v>
      </c>
      <c r="B13" s="83">
        <v>140639</v>
      </c>
      <c r="C13" s="84">
        <v>4.022</v>
      </c>
    </row>
    <row r="14" spans="1:3" ht="17.25" customHeight="1">
      <c r="A14" s="52" t="s">
        <v>1397</v>
      </c>
      <c r="B14" s="83">
        <v>131430</v>
      </c>
      <c r="C14" s="84">
        <v>4.4162</v>
      </c>
    </row>
    <row r="15" spans="1:3" ht="17.25" customHeight="1">
      <c r="A15" s="50" t="s">
        <v>1390</v>
      </c>
      <c r="B15" s="82">
        <v>74019</v>
      </c>
      <c r="C15" s="84">
        <v>4.555</v>
      </c>
    </row>
    <row r="16" spans="1:3" ht="17.25" customHeight="1">
      <c r="A16" s="50" t="s">
        <v>1391</v>
      </c>
      <c r="B16" s="82">
        <v>50623</v>
      </c>
      <c r="C16" s="84">
        <v>6.07</v>
      </c>
    </row>
    <row r="17" spans="1:3" ht="17.25" customHeight="1">
      <c r="A17" s="50" t="s">
        <v>1392</v>
      </c>
      <c r="B17" s="82">
        <v>800</v>
      </c>
      <c r="C17" s="84">
        <v>1.6</v>
      </c>
    </row>
    <row r="18" spans="1:3" ht="17.25" customHeight="1">
      <c r="A18" s="50" t="s">
        <v>1393</v>
      </c>
      <c r="B18" s="82">
        <v>450</v>
      </c>
      <c r="C18" s="84">
        <v>0.799</v>
      </c>
    </row>
    <row r="19" spans="1:3" ht="17.25" customHeight="1">
      <c r="A19" s="50" t="s">
        <v>1394</v>
      </c>
      <c r="B19" s="82">
        <v>2119</v>
      </c>
      <c r="C19" s="84">
        <v>0.887</v>
      </c>
    </row>
    <row r="20" spans="1:3" ht="17.25" customHeight="1">
      <c r="A20" s="50" t="s">
        <v>1395</v>
      </c>
      <c r="B20" s="82">
        <v>596</v>
      </c>
      <c r="C20" s="84">
        <v>11.92</v>
      </c>
    </row>
    <row r="21" spans="1:3" ht="17.25" customHeight="1">
      <c r="A21" s="50" t="s">
        <v>1396</v>
      </c>
      <c r="B21" s="82">
        <v>2823</v>
      </c>
      <c r="C21" s="84">
        <v>2.91</v>
      </c>
    </row>
    <row r="22" spans="1:3" ht="17.25" customHeight="1">
      <c r="A22" s="52" t="s">
        <v>1398</v>
      </c>
      <c r="B22" s="83">
        <v>7501</v>
      </c>
      <c r="C22" s="84">
        <v>8.553</v>
      </c>
    </row>
    <row r="23" spans="1:3" ht="17.25" customHeight="1">
      <c r="A23" s="52" t="s">
        <v>1399</v>
      </c>
      <c r="B23" s="83">
        <v>7501</v>
      </c>
      <c r="C23" s="84">
        <v>8.553</v>
      </c>
    </row>
    <row r="24" spans="1:3" ht="17.25" customHeight="1">
      <c r="A24" s="52" t="s">
        <v>1400</v>
      </c>
      <c r="B24" s="83">
        <v>279</v>
      </c>
      <c r="C24" s="84">
        <v>0.3875</v>
      </c>
    </row>
    <row r="25" spans="1:3" ht="17.25" customHeight="1">
      <c r="A25" s="52" t="s">
        <v>1401</v>
      </c>
      <c r="B25" s="83">
        <v>164</v>
      </c>
      <c r="C25" s="84">
        <v>0.2422</v>
      </c>
    </row>
    <row r="26" spans="1:3" ht="17.25" customHeight="1">
      <c r="A26" s="50" t="s">
        <v>1402</v>
      </c>
      <c r="B26" s="83">
        <v>133</v>
      </c>
      <c r="C26" s="84">
        <v>0.21</v>
      </c>
    </row>
    <row r="27" spans="1:3" ht="17.25" customHeight="1">
      <c r="A27" s="50" t="s">
        <v>1403</v>
      </c>
      <c r="B27" s="83">
        <v>8</v>
      </c>
      <c r="C27" s="84">
        <v>0.211</v>
      </c>
    </row>
    <row r="28" spans="1:3" ht="17.25" customHeight="1">
      <c r="A28" s="50" t="s">
        <v>1404</v>
      </c>
      <c r="B28" s="83">
        <v>23</v>
      </c>
      <c r="C28" s="84"/>
    </row>
    <row r="29" spans="1:3" ht="17.25" customHeight="1">
      <c r="A29" s="52" t="s">
        <v>1406</v>
      </c>
      <c r="B29" s="83">
        <v>1265</v>
      </c>
      <c r="C29" s="84">
        <v>0.4309</v>
      </c>
    </row>
    <row r="30" spans="1:3" ht="17.25" customHeight="1">
      <c r="A30" s="52" t="s">
        <v>1405</v>
      </c>
      <c r="B30" s="83">
        <v>1265</v>
      </c>
      <c r="C30" s="84">
        <v>12.281</v>
      </c>
    </row>
    <row r="31" spans="1:3" ht="17.25" customHeight="1">
      <c r="A31" s="81" t="s">
        <v>1423</v>
      </c>
      <c r="B31" s="83">
        <v>93</v>
      </c>
      <c r="C31" s="84">
        <v>0.0539</v>
      </c>
    </row>
    <row r="32" spans="1:3" ht="17.25" customHeight="1">
      <c r="A32" s="52" t="s">
        <v>1407</v>
      </c>
      <c r="B32" s="83">
        <v>93</v>
      </c>
      <c r="C32" s="84"/>
    </row>
    <row r="33" spans="1:3" ht="17.25" customHeight="1">
      <c r="A33" s="52" t="s">
        <v>1408</v>
      </c>
      <c r="B33" s="83">
        <v>93</v>
      </c>
      <c r="C33" s="84"/>
    </row>
    <row r="34" spans="1:3" ht="17.25" customHeight="1">
      <c r="A34" s="81" t="s">
        <v>1424</v>
      </c>
      <c r="B34" s="83">
        <v>35</v>
      </c>
      <c r="C34" s="84"/>
    </row>
    <row r="35" spans="1:3" ht="17.25" customHeight="1">
      <c r="A35" s="52" t="s">
        <v>1409</v>
      </c>
      <c r="B35" s="83">
        <v>35</v>
      </c>
      <c r="C35" s="84"/>
    </row>
    <row r="36" spans="1:3" ht="17.25" customHeight="1">
      <c r="A36" s="52" t="s">
        <v>1410</v>
      </c>
      <c r="B36" s="83">
        <v>35</v>
      </c>
      <c r="C36" s="84"/>
    </row>
    <row r="37" spans="1:3" ht="17.25" customHeight="1">
      <c r="A37" s="81" t="s">
        <v>1425</v>
      </c>
      <c r="B37" s="83">
        <v>584</v>
      </c>
      <c r="C37" s="84">
        <v>0.5703</v>
      </c>
    </row>
    <row r="38" spans="1:3" ht="17.25" customHeight="1">
      <c r="A38" s="80" t="s">
        <v>1411</v>
      </c>
      <c r="B38" s="83">
        <v>417</v>
      </c>
      <c r="C38" s="84">
        <v>0.6017</v>
      </c>
    </row>
    <row r="39" spans="1:3" ht="17.25" customHeight="1">
      <c r="A39" s="78" t="s">
        <v>1412</v>
      </c>
      <c r="B39" s="83">
        <v>273</v>
      </c>
      <c r="C39" s="84">
        <v>0.782</v>
      </c>
    </row>
    <row r="40" spans="1:3" ht="17.25" customHeight="1">
      <c r="A40" s="78" t="s">
        <v>1413</v>
      </c>
      <c r="B40" s="83">
        <v>96</v>
      </c>
      <c r="C40" s="84">
        <v>0.696</v>
      </c>
    </row>
    <row r="41" spans="1:3" ht="17.25" customHeight="1">
      <c r="A41" s="78" t="s">
        <v>1414</v>
      </c>
      <c r="B41" s="83">
        <v>11</v>
      </c>
      <c r="C41" s="84">
        <v>0.06</v>
      </c>
    </row>
    <row r="42" spans="1:3" ht="17.25" customHeight="1">
      <c r="A42" s="78" t="s">
        <v>1415</v>
      </c>
      <c r="B42" s="83">
        <v>4</v>
      </c>
      <c r="C42" s="84">
        <v>0.182</v>
      </c>
    </row>
    <row r="43" spans="1:3" ht="17.25" customHeight="1">
      <c r="A43" s="78" t="s">
        <v>1416</v>
      </c>
      <c r="B43" s="83">
        <v>5</v>
      </c>
      <c r="C43" s="84"/>
    </row>
    <row r="44" spans="1:3" ht="17.25" customHeight="1">
      <c r="A44" s="78" t="s">
        <v>1417</v>
      </c>
      <c r="B44" s="83">
        <v>28</v>
      </c>
      <c r="C44" s="84"/>
    </row>
    <row r="45" spans="1:3" ht="17.25" customHeight="1">
      <c r="A45" s="52" t="s">
        <v>1418</v>
      </c>
      <c r="B45" s="83">
        <v>167</v>
      </c>
      <c r="C45" s="84">
        <v>0.528</v>
      </c>
    </row>
    <row r="46" spans="1:3" ht="17.25" customHeight="1">
      <c r="A46" s="52" t="s">
        <v>1419</v>
      </c>
      <c r="B46" s="83">
        <v>167</v>
      </c>
      <c r="C46" s="84">
        <v>0.528</v>
      </c>
    </row>
    <row r="47" spans="1:3" ht="17.25" customHeight="1">
      <c r="A47" s="81" t="s">
        <v>1426</v>
      </c>
      <c r="B47" s="83">
        <v>802</v>
      </c>
      <c r="C47" s="84"/>
    </row>
    <row r="48" spans="1:3" ht="17.25" customHeight="1">
      <c r="A48" s="81" t="s">
        <v>1421</v>
      </c>
      <c r="B48" s="83">
        <v>802</v>
      </c>
      <c r="C48" s="84"/>
    </row>
    <row r="49" spans="1:3" ht="17.25" customHeight="1">
      <c r="A49" s="81" t="s">
        <v>1427</v>
      </c>
      <c r="B49" s="83">
        <v>70</v>
      </c>
      <c r="C49" s="84">
        <v>8.75</v>
      </c>
    </row>
    <row r="50" spans="1:3" ht="17.25" customHeight="1">
      <c r="A50" s="81" t="s">
        <v>1420</v>
      </c>
      <c r="B50" s="83">
        <v>70</v>
      </c>
      <c r="C50" s="84">
        <v>8.75</v>
      </c>
    </row>
    <row r="51" spans="1:3" ht="17.25" customHeight="1">
      <c r="A51" s="81" t="s">
        <v>1383</v>
      </c>
      <c r="B51" s="83">
        <v>143852</v>
      </c>
      <c r="C51" s="84">
        <v>3.6253</v>
      </c>
    </row>
    <row r="52" ht="17.25" customHeight="1"/>
  </sheetData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2" sqref="A2:D2"/>
    </sheetView>
  </sheetViews>
  <sheetFormatPr defaultColWidth="9.125" defaultRowHeight="14.25"/>
  <cols>
    <col min="1" max="1" width="35.00390625" style="0" customWidth="1"/>
    <col min="2" max="2" width="19.25390625" style="0" customWidth="1"/>
    <col min="3" max="3" width="35.125" style="0" customWidth="1"/>
    <col min="4" max="4" width="19.25390625" style="0" customWidth="1"/>
  </cols>
  <sheetData>
    <row r="1" ht="14.25">
      <c r="A1" t="s">
        <v>57</v>
      </c>
    </row>
    <row r="2" spans="1:4" ht="33.75" customHeight="1">
      <c r="A2" s="180" t="s">
        <v>76</v>
      </c>
      <c r="B2" s="180"/>
      <c r="C2" s="180"/>
      <c r="D2" s="180"/>
    </row>
    <row r="3" spans="1:4" ht="16.5" customHeight="1">
      <c r="A3" s="181"/>
      <c r="B3" s="181"/>
      <c r="C3" s="181"/>
      <c r="D3" s="181"/>
    </row>
    <row r="4" spans="1:4" ht="16.5" customHeight="1">
      <c r="A4" s="181" t="s">
        <v>59</v>
      </c>
      <c r="B4" s="181"/>
      <c r="C4" s="181"/>
      <c r="D4" s="181"/>
    </row>
    <row r="5" spans="1:4" ht="16.5" customHeight="1">
      <c r="A5" s="150" t="s">
        <v>1630</v>
      </c>
      <c r="B5" s="150" t="s">
        <v>96</v>
      </c>
      <c r="C5" s="150" t="s">
        <v>1630</v>
      </c>
      <c r="D5" s="150" t="s">
        <v>96</v>
      </c>
    </row>
    <row r="6" spans="1:4" ht="16.5" customHeight="1">
      <c r="A6" s="50" t="s">
        <v>1772</v>
      </c>
      <c r="B6" s="82">
        <f>'[4]L06'!C6</f>
        <v>149896</v>
      </c>
      <c r="C6" s="50" t="s">
        <v>1773</v>
      </c>
      <c r="D6" s="82">
        <f>'[4]L06'!P6</f>
        <v>143852</v>
      </c>
    </row>
    <row r="7" spans="1:4" ht="16.5" customHeight="1">
      <c r="A7" s="52" t="s">
        <v>1774</v>
      </c>
      <c r="B7" s="82">
        <v>2426</v>
      </c>
      <c r="C7" s="52" t="s">
        <v>1775</v>
      </c>
      <c r="D7" s="82">
        <v>0</v>
      </c>
    </row>
    <row r="8" spans="1:4" ht="16.5" customHeight="1">
      <c r="A8" s="52" t="s">
        <v>1776</v>
      </c>
      <c r="B8" s="82">
        <v>0</v>
      </c>
      <c r="C8" s="52" t="s">
        <v>1777</v>
      </c>
      <c r="D8" s="82">
        <v>1061</v>
      </c>
    </row>
    <row r="9" spans="1:4" ht="16.5" customHeight="1">
      <c r="A9" s="52" t="s">
        <v>1778</v>
      </c>
      <c r="B9" s="82">
        <v>0</v>
      </c>
      <c r="C9" s="52"/>
      <c r="D9" s="151"/>
    </row>
    <row r="10" spans="1:4" ht="16.5" customHeight="1">
      <c r="A10" s="52" t="s">
        <v>1779</v>
      </c>
      <c r="B10" s="82">
        <v>12429</v>
      </c>
      <c r="C10" s="52"/>
      <c r="D10" s="151"/>
    </row>
    <row r="11" spans="1:4" ht="16.5" customHeight="1">
      <c r="A11" s="52" t="s">
        <v>1780</v>
      </c>
      <c r="B11" s="82">
        <f>B12+B13+B14</f>
        <v>1361</v>
      </c>
      <c r="C11" s="52" t="s">
        <v>1781</v>
      </c>
      <c r="D11" s="82">
        <v>14362</v>
      </c>
    </row>
    <row r="12" spans="1:4" ht="16.5" customHeight="1">
      <c r="A12" s="52" t="s">
        <v>1782</v>
      </c>
      <c r="B12" s="82">
        <v>1061</v>
      </c>
      <c r="C12" s="52"/>
      <c r="D12" s="151"/>
    </row>
    <row r="13" spans="1:4" ht="16.5" customHeight="1">
      <c r="A13" s="52" t="s">
        <v>1783</v>
      </c>
      <c r="B13" s="82">
        <v>0</v>
      </c>
      <c r="C13" s="52"/>
      <c r="D13" s="151"/>
    </row>
    <row r="14" spans="1:4" ht="16.5" customHeight="1">
      <c r="A14" s="52" t="s">
        <v>1721</v>
      </c>
      <c r="B14" s="82">
        <v>300</v>
      </c>
      <c r="C14" s="52"/>
      <c r="D14" s="151"/>
    </row>
    <row r="15" spans="1:4" ht="16.5" customHeight="1">
      <c r="A15" s="52" t="s">
        <v>1722</v>
      </c>
      <c r="B15" s="82">
        <f>B16</f>
        <v>0</v>
      </c>
      <c r="C15" s="52" t="s">
        <v>1723</v>
      </c>
      <c r="D15" s="82">
        <f>D16</f>
        <v>63600</v>
      </c>
    </row>
    <row r="16" spans="1:4" ht="17.25" customHeight="1">
      <c r="A16" s="52" t="s">
        <v>1724</v>
      </c>
      <c r="B16" s="82">
        <f>B17</f>
        <v>0</v>
      </c>
      <c r="C16" s="52" t="s">
        <v>1784</v>
      </c>
      <c r="D16" s="82">
        <v>63600</v>
      </c>
    </row>
    <row r="17" spans="1:4" ht="17.25" customHeight="1">
      <c r="A17" s="52" t="s">
        <v>1785</v>
      </c>
      <c r="B17" s="82">
        <v>0</v>
      </c>
      <c r="C17" s="52"/>
      <c r="D17" s="152"/>
    </row>
    <row r="18" spans="1:4" ht="17.25" customHeight="1">
      <c r="A18" s="52" t="s">
        <v>1735</v>
      </c>
      <c r="B18" s="82">
        <f>B19</f>
        <v>63600</v>
      </c>
      <c r="C18" s="52" t="s">
        <v>1736</v>
      </c>
      <c r="D18" s="82">
        <v>0</v>
      </c>
    </row>
    <row r="19" spans="1:4" ht="17.25" customHeight="1">
      <c r="A19" s="52" t="s">
        <v>1786</v>
      </c>
      <c r="B19" s="82">
        <v>63600</v>
      </c>
      <c r="C19" s="52"/>
      <c r="D19" s="153"/>
    </row>
    <row r="20" spans="1:4" ht="17.25" customHeight="1">
      <c r="A20" s="52" t="s">
        <v>1787</v>
      </c>
      <c r="B20" s="82">
        <v>0</v>
      </c>
      <c r="C20" s="52" t="s">
        <v>1788</v>
      </c>
      <c r="D20" s="82">
        <v>0</v>
      </c>
    </row>
    <row r="21" spans="1:4" ht="17.25" customHeight="1">
      <c r="A21" s="52" t="s">
        <v>1789</v>
      </c>
      <c r="B21" s="82">
        <v>0</v>
      </c>
      <c r="C21" s="52" t="s">
        <v>1790</v>
      </c>
      <c r="D21" s="82">
        <v>0</v>
      </c>
    </row>
    <row r="22" spans="1:4" ht="17.25" customHeight="1">
      <c r="A22" s="52"/>
      <c r="B22" s="82"/>
      <c r="C22" s="50" t="s">
        <v>1791</v>
      </c>
      <c r="D22" s="82">
        <f>'[4]L06'!Z6</f>
        <v>0</v>
      </c>
    </row>
    <row r="23" spans="1:4" ht="17.25" customHeight="1">
      <c r="A23" s="52"/>
      <c r="B23" s="82"/>
      <c r="C23" s="52" t="s">
        <v>1792</v>
      </c>
      <c r="D23" s="82">
        <f>B24-D6-D7-D8-D11-D15-D18-D20-D21-D22</f>
        <v>6837</v>
      </c>
    </row>
    <row r="24" spans="1:4" ht="17.25" customHeight="1">
      <c r="A24" s="154" t="s">
        <v>1793</v>
      </c>
      <c r="B24" s="82">
        <f>SUM(B6:B11,B15,B18,B20:B21)</f>
        <v>229712</v>
      </c>
      <c r="C24" s="154" t="s">
        <v>1794</v>
      </c>
      <c r="D24" s="82">
        <f>SUM(D6:D8,D11,D15,D18,D20:D23)</f>
        <v>229712</v>
      </c>
    </row>
    <row r="25" spans="1:4" ht="14.25">
      <c r="A25" s="155"/>
      <c r="B25" s="155"/>
      <c r="C25" s="155"/>
      <c r="D25" s="155"/>
    </row>
  </sheetData>
  <mergeCells count="3">
    <mergeCell ref="A2:D2"/>
    <mergeCell ref="A3:D3"/>
    <mergeCell ref="A4:D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C19" sqref="C19"/>
    </sheetView>
  </sheetViews>
  <sheetFormatPr defaultColWidth="9.00390625" defaultRowHeight="14.25"/>
  <cols>
    <col min="1" max="1" width="28.00390625" style="1" customWidth="1"/>
    <col min="2" max="2" width="11.625" style="1" customWidth="1"/>
    <col min="3" max="3" width="11.75390625" style="1" customWidth="1"/>
    <col min="4" max="4" width="13.375" style="1" customWidth="1"/>
    <col min="5" max="5" width="12.25390625" style="1" customWidth="1"/>
    <col min="6" max="6" width="11.00390625" style="1" customWidth="1"/>
    <col min="7" max="7" width="10.75390625" style="1" customWidth="1"/>
    <col min="8" max="8" width="10.50390625" style="1" customWidth="1"/>
    <col min="9" max="16384" width="9.00390625" style="1" customWidth="1"/>
  </cols>
  <sheetData>
    <row r="1" ht="14.25">
      <c r="A1" s="12" t="s">
        <v>29</v>
      </c>
    </row>
    <row r="2" spans="1:8" ht="20.25">
      <c r="A2" s="187" t="s">
        <v>16</v>
      </c>
      <c r="B2" s="187"/>
      <c r="C2" s="187"/>
      <c r="D2" s="187"/>
      <c r="E2" s="187"/>
      <c r="F2" s="187"/>
      <c r="G2" s="187"/>
      <c r="H2" s="187"/>
    </row>
    <row r="3" spans="1:8" ht="14.25">
      <c r="A3" s="198" t="s">
        <v>36</v>
      </c>
      <c r="B3" s="129"/>
      <c r="C3" s="129"/>
      <c r="D3" s="129"/>
      <c r="E3" s="129"/>
      <c r="F3" s="129"/>
      <c r="G3" s="129"/>
      <c r="H3" s="198" t="s">
        <v>37</v>
      </c>
    </row>
    <row r="4" spans="1:8" ht="21" customHeight="1">
      <c r="A4" s="22" t="s">
        <v>145</v>
      </c>
      <c r="B4" s="131" t="s">
        <v>1454</v>
      </c>
      <c r="C4" s="193" t="s">
        <v>30</v>
      </c>
      <c r="D4" s="133" t="s">
        <v>31</v>
      </c>
      <c r="E4" s="133" t="s">
        <v>32</v>
      </c>
      <c r="F4" s="133" t="s">
        <v>33</v>
      </c>
      <c r="G4" s="133" t="s">
        <v>34</v>
      </c>
      <c r="H4" s="133" t="s">
        <v>35</v>
      </c>
    </row>
    <row r="5" spans="1:8" ht="22.5" customHeight="1">
      <c r="A5" s="194" t="s">
        <v>17</v>
      </c>
      <c r="B5" s="195"/>
      <c r="C5" s="195"/>
      <c r="D5" s="195"/>
      <c r="E5" s="195"/>
      <c r="F5" s="195"/>
      <c r="G5" s="195"/>
      <c r="H5" s="195"/>
    </row>
    <row r="6" spans="1:8" ht="22.5" customHeight="1">
      <c r="A6" s="194" t="s">
        <v>18</v>
      </c>
      <c r="B6" s="195"/>
      <c r="C6" s="195"/>
      <c r="D6" s="195"/>
      <c r="E6" s="195"/>
      <c r="F6" s="195"/>
      <c r="G6" s="195"/>
      <c r="H6" s="195"/>
    </row>
    <row r="7" spans="1:8" ht="22.5" customHeight="1">
      <c r="A7" s="194" t="s">
        <v>19</v>
      </c>
      <c r="B7" s="195"/>
      <c r="C7" s="195"/>
      <c r="D7" s="195"/>
      <c r="E7" s="195"/>
      <c r="F7" s="195"/>
      <c r="G7" s="195"/>
      <c r="H7" s="195"/>
    </row>
    <row r="8" spans="1:8" ht="22.5" customHeight="1">
      <c r="A8" s="194" t="s">
        <v>20</v>
      </c>
      <c r="B8" s="196"/>
      <c r="C8" s="196"/>
      <c r="D8" s="196"/>
      <c r="E8" s="196"/>
      <c r="F8" s="196"/>
      <c r="G8" s="196"/>
      <c r="H8" s="196"/>
    </row>
    <row r="9" spans="1:8" ht="22.5" customHeight="1">
      <c r="A9" s="194" t="s">
        <v>21</v>
      </c>
      <c r="B9" s="195"/>
      <c r="C9" s="195"/>
      <c r="D9" s="195"/>
      <c r="E9" s="195"/>
      <c r="F9" s="195"/>
      <c r="G9" s="197"/>
      <c r="H9" s="195"/>
    </row>
    <row r="10" spans="1:8" ht="22.5" customHeight="1">
      <c r="A10" s="194" t="s">
        <v>22</v>
      </c>
      <c r="B10" s="195"/>
      <c r="C10" s="195"/>
      <c r="D10" s="195"/>
      <c r="E10" s="195"/>
      <c r="F10" s="195"/>
      <c r="G10" s="195"/>
      <c r="H10" s="195"/>
    </row>
    <row r="11" spans="1:8" ht="22.5" customHeight="1">
      <c r="A11" s="194" t="s">
        <v>23</v>
      </c>
      <c r="B11" s="195"/>
      <c r="C11" s="195"/>
      <c r="D11" s="195"/>
      <c r="E11" s="195"/>
      <c r="F11" s="195"/>
      <c r="G11" s="195"/>
      <c r="H11" s="195"/>
    </row>
    <row r="12" spans="1:8" ht="22.5" customHeight="1">
      <c r="A12" s="194" t="s">
        <v>24</v>
      </c>
      <c r="B12" s="196"/>
      <c r="C12" s="196"/>
      <c r="D12" s="196"/>
      <c r="E12" s="196"/>
      <c r="F12" s="196"/>
      <c r="G12" s="196"/>
      <c r="H12" s="196"/>
    </row>
    <row r="13" spans="1:8" ht="22.5" customHeight="1">
      <c r="A13" s="194" t="s">
        <v>25</v>
      </c>
      <c r="B13" s="196"/>
      <c r="C13" s="196"/>
      <c r="D13" s="196"/>
      <c r="E13" s="196"/>
      <c r="F13" s="196"/>
      <c r="G13" s="196"/>
      <c r="H13" s="196"/>
    </row>
    <row r="14" spans="1:8" ht="22.5" customHeight="1">
      <c r="A14" s="194" t="s">
        <v>26</v>
      </c>
      <c r="B14" s="195"/>
      <c r="C14" s="195"/>
      <c r="D14" s="195"/>
      <c r="E14" s="195"/>
      <c r="F14" s="195"/>
      <c r="G14" s="195"/>
      <c r="H14" s="195"/>
    </row>
    <row r="15" spans="1:8" ht="22.5" customHeight="1">
      <c r="A15" s="194" t="s">
        <v>27</v>
      </c>
      <c r="B15" s="195"/>
      <c r="C15" s="195"/>
      <c r="D15" s="195"/>
      <c r="E15" s="195"/>
      <c r="F15" s="195"/>
      <c r="G15" s="195"/>
      <c r="H15" s="195"/>
    </row>
    <row r="16" spans="1:8" s="12" customFormat="1" ht="22.5" customHeight="1">
      <c r="A16" s="40" t="s">
        <v>28</v>
      </c>
      <c r="B16" s="195"/>
      <c r="C16" s="195"/>
      <c r="D16" s="195"/>
      <c r="E16" s="195"/>
      <c r="F16" s="195"/>
      <c r="G16" s="195"/>
      <c r="H16" s="195"/>
    </row>
    <row r="17" ht="14.25">
      <c r="A17" s="1" t="s">
        <v>50</v>
      </c>
    </row>
  </sheetData>
  <mergeCells count="1">
    <mergeCell ref="A2:H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1" sqref="A1"/>
    </sheetView>
  </sheetViews>
  <sheetFormatPr defaultColWidth="9.125" defaultRowHeight="14.25"/>
  <cols>
    <col min="1" max="1" width="38.625" style="143" customWidth="1"/>
    <col min="2" max="2" width="43.00390625" style="143" customWidth="1"/>
    <col min="3" max="248" width="9.125" style="143" customWidth="1"/>
    <col min="249" max="16384" width="9.125" style="143" customWidth="1"/>
  </cols>
  <sheetData>
    <row r="1" ht="14.25">
      <c r="A1" s="143" t="s">
        <v>15</v>
      </c>
    </row>
    <row r="2" spans="1:2" ht="39" customHeight="1">
      <c r="A2" s="180" t="s">
        <v>5</v>
      </c>
      <c r="B2" s="180"/>
    </row>
    <row r="3" spans="1:2" s="144" customFormat="1" ht="19.5" customHeight="1">
      <c r="A3" s="144" t="s">
        <v>1375</v>
      </c>
      <c r="B3" s="145" t="s">
        <v>10</v>
      </c>
    </row>
    <row r="4" spans="1:2" s="144" customFormat="1" ht="42" customHeight="1">
      <c r="A4" s="147" t="s">
        <v>6</v>
      </c>
      <c r="B4" s="146"/>
    </row>
    <row r="5" spans="1:2" s="144" customFormat="1" ht="42" customHeight="1">
      <c r="A5" s="147" t="s">
        <v>7</v>
      </c>
      <c r="B5" s="146">
        <v>70852</v>
      </c>
    </row>
    <row r="6" spans="1:2" s="144" customFormat="1" ht="42" customHeight="1">
      <c r="A6" s="147" t="s">
        <v>8</v>
      </c>
      <c r="B6" s="146"/>
    </row>
    <row r="7" spans="1:2" s="144" customFormat="1" ht="42" customHeight="1">
      <c r="A7" s="147" t="s">
        <v>9</v>
      </c>
      <c r="B7" s="146">
        <v>92552</v>
      </c>
    </row>
  </sheetData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showZeros="0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31.875" style="1" customWidth="1"/>
    <col min="2" max="2" width="11.375" style="1" customWidth="1"/>
    <col min="3" max="3" width="11.00390625" style="1" customWidth="1"/>
    <col min="4" max="4" width="12.125" style="1" customWidth="1"/>
    <col min="5" max="5" width="12.875" style="1" customWidth="1"/>
    <col min="6" max="16384" width="9.00390625" style="1" customWidth="1"/>
  </cols>
  <sheetData>
    <row r="1" ht="21" customHeight="1">
      <c r="A1" s="12" t="s">
        <v>14</v>
      </c>
    </row>
    <row r="2" spans="1:5" ht="26.25" customHeight="1">
      <c r="A2" s="187" t="s">
        <v>1294</v>
      </c>
      <c r="B2" s="187"/>
      <c r="C2" s="187"/>
      <c r="D2" s="187"/>
      <c r="E2" s="187"/>
    </row>
    <row r="3" spans="1:5" ht="14.25">
      <c r="A3" s="92" t="s">
        <v>1375</v>
      </c>
      <c r="B3" s="13"/>
      <c r="E3" s="14" t="s">
        <v>93</v>
      </c>
    </row>
    <row r="4" spans="1:5" ht="27">
      <c r="A4" s="15" t="s">
        <v>145</v>
      </c>
      <c r="B4" s="16" t="s">
        <v>95</v>
      </c>
      <c r="C4" s="17" t="s">
        <v>96</v>
      </c>
      <c r="D4" s="17" t="s">
        <v>97</v>
      </c>
      <c r="E4" s="17" t="s">
        <v>98</v>
      </c>
    </row>
    <row r="5" spans="1:5" ht="24.75" customHeight="1">
      <c r="A5" s="70" t="s">
        <v>1378</v>
      </c>
      <c r="B5" s="73">
        <v>13</v>
      </c>
      <c r="C5" s="75">
        <v>0</v>
      </c>
      <c r="D5" s="75"/>
      <c r="E5" s="75"/>
    </row>
    <row r="6" spans="1:5" ht="24.75" customHeight="1">
      <c r="A6" s="20" t="s">
        <v>1379</v>
      </c>
      <c r="B6" s="74">
        <v>13</v>
      </c>
      <c r="C6" s="46">
        <v>0</v>
      </c>
      <c r="D6" s="31"/>
      <c r="E6" s="31"/>
    </row>
    <row r="7" spans="1:5" ht="24.75" customHeight="1">
      <c r="A7" s="40" t="s">
        <v>87</v>
      </c>
      <c r="B7" s="74">
        <v>13</v>
      </c>
      <c r="C7" s="46"/>
      <c r="D7" s="31"/>
      <c r="E7" s="31"/>
    </row>
    <row r="8" spans="1:5" ht="24.75" customHeight="1">
      <c r="A8" s="21" t="s">
        <v>79</v>
      </c>
      <c r="B8" s="72"/>
      <c r="C8" s="71">
        <v>12</v>
      </c>
      <c r="D8" s="31"/>
      <c r="E8" s="19"/>
    </row>
    <row r="9" spans="1:5" ht="24.75" customHeight="1">
      <c r="A9" s="23" t="s">
        <v>126</v>
      </c>
      <c r="B9" s="74">
        <v>13</v>
      </c>
      <c r="C9" s="71">
        <v>12</v>
      </c>
      <c r="D9" s="31"/>
      <c r="E9" s="19"/>
    </row>
    <row r="10" spans="1:5" ht="36" customHeight="1">
      <c r="A10" s="190" t="s">
        <v>82</v>
      </c>
      <c r="B10" s="190"/>
      <c r="C10" s="190"/>
      <c r="D10" s="190"/>
      <c r="E10" s="190"/>
    </row>
  </sheetData>
  <sheetProtection/>
  <mergeCells count="2">
    <mergeCell ref="A2:E2"/>
    <mergeCell ref="A10:E10"/>
  </mergeCells>
  <printOptions/>
  <pageMargins left="0.7083333333333334" right="0.7083333333333334" top="0.7479166666666667" bottom="0.7479166666666667" header="0.3145833333333333" footer="0.3145833333333333"/>
  <pageSetup fitToHeight="0" fitToWidth="1" horizontalDpi="180" verticalDpi="180" orientation="portrait" paperSize="9" r:id="rId1"/>
  <headerFooter alignWithMargins="0">
    <oddFooter>&amp;C附表2-14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showZeros="0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32.375" style="1" customWidth="1"/>
    <col min="2" max="3" width="11.75390625" style="1" customWidth="1"/>
    <col min="4" max="5" width="13.00390625" style="1" customWidth="1"/>
    <col min="6" max="16384" width="9.00390625" style="1" customWidth="1"/>
  </cols>
  <sheetData>
    <row r="1" ht="20.25" customHeight="1">
      <c r="A1" s="12" t="s">
        <v>13</v>
      </c>
    </row>
    <row r="2" spans="1:5" ht="27" customHeight="1">
      <c r="A2" s="187" t="s">
        <v>1295</v>
      </c>
      <c r="B2" s="187"/>
      <c r="C2" s="187"/>
      <c r="D2" s="187"/>
      <c r="E2" s="187"/>
    </row>
    <row r="3" spans="1:5" ht="14.25">
      <c r="A3" s="92" t="s">
        <v>1375</v>
      </c>
      <c r="B3" s="13"/>
      <c r="E3" s="14" t="s">
        <v>93</v>
      </c>
    </row>
    <row r="4" spans="1:5" ht="27" customHeight="1">
      <c r="A4" s="22" t="s">
        <v>145</v>
      </c>
      <c r="B4" s="16" t="s">
        <v>95</v>
      </c>
      <c r="C4" s="17" t="s">
        <v>96</v>
      </c>
      <c r="D4" s="17" t="s">
        <v>97</v>
      </c>
      <c r="E4" s="17" t="s">
        <v>98</v>
      </c>
    </row>
    <row r="5" spans="1:5" ht="25.5" customHeight="1">
      <c r="A5" s="20" t="s">
        <v>1452</v>
      </c>
      <c r="B5" s="71">
        <v>13</v>
      </c>
      <c r="C5" s="71"/>
      <c r="D5" s="96"/>
      <c r="E5" s="96"/>
    </row>
    <row r="6" spans="1:5" ht="25.5" customHeight="1">
      <c r="A6" s="20" t="s">
        <v>1453</v>
      </c>
      <c r="B6" s="71">
        <v>13</v>
      </c>
      <c r="C6" s="71"/>
      <c r="D6" s="96"/>
      <c r="E6" s="96"/>
    </row>
    <row r="7" spans="1:5" ht="25.5" customHeight="1">
      <c r="A7" s="15" t="s">
        <v>130</v>
      </c>
      <c r="B7" s="71">
        <v>13</v>
      </c>
      <c r="C7" s="71"/>
      <c r="D7" s="96"/>
      <c r="E7" s="96"/>
    </row>
    <row r="8" spans="1:5" ht="25.5" customHeight="1">
      <c r="A8" s="20" t="s">
        <v>1291</v>
      </c>
      <c r="B8" s="71"/>
      <c r="C8" s="71">
        <v>12</v>
      </c>
      <c r="D8" s="96"/>
      <c r="E8" s="97"/>
    </row>
    <row r="9" spans="1:5" ht="25.5" customHeight="1">
      <c r="A9" s="15" t="s">
        <v>134</v>
      </c>
      <c r="B9" s="71">
        <v>13</v>
      </c>
      <c r="C9" s="71">
        <v>12</v>
      </c>
      <c r="D9" s="96"/>
      <c r="E9" s="97"/>
    </row>
    <row r="10" spans="1:5" ht="20.25" customHeight="1">
      <c r="A10" s="191"/>
      <c r="B10" s="191"/>
      <c r="C10" s="191"/>
      <c r="D10" s="191"/>
      <c r="E10" s="191"/>
    </row>
  </sheetData>
  <sheetProtection/>
  <mergeCells count="2">
    <mergeCell ref="A2:E2"/>
    <mergeCell ref="A10:E10"/>
  </mergeCells>
  <printOptions/>
  <pageMargins left="0.7083333333333334" right="0.7083333333333334" top="0.7479166666666667" bottom="0.7479166666666667" header="0.3145833333333333" footer="0.3145833333333333"/>
  <pageSetup fitToHeight="0" fitToWidth="1" horizontalDpi="180" verticalDpi="180" orientation="portrait" paperSize="9" r:id="rId1"/>
  <headerFooter alignWithMargins="0">
    <oddFooter>&amp;C附表2-15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4.25"/>
  <cols>
    <col min="1" max="1" width="35.625" style="1" customWidth="1"/>
    <col min="2" max="2" width="17.125" style="1" customWidth="1"/>
    <col min="3" max="3" width="13.625" style="1" customWidth="1"/>
    <col min="4" max="4" width="12.00390625" style="1" customWidth="1"/>
    <col min="5" max="5" width="13.75390625" style="1" customWidth="1"/>
    <col min="6" max="16384" width="9.00390625" style="1" customWidth="1"/>
  </cols>
  <sheetData>
    <row r="1" spans="1:5" ht="16.5" customHeight="1">
      <c r="A1" s="90" t="s">
        <v>58</v>
      </c>
      <c r="B1" s="3"/>
      <c r="C1" s="3"/>
      <c r="D1" s="9"/>
      <c r="E1" s="3"/>
    </row>
    <row r="2" spans="1:5" ht="30" customHeight="1">
      <c r="A2" s="192" t="s">
        <v>1445</v>
      </c>
      <c r="B2" s="192"/>
      <c r="C2" s="192"/>
      <c r="D2" s="192"/>
      <c r="E2" s="192"/>
    </row>
    <row r="3" spans="1:5" ht="14.25">
      <c r="A3" s="93" t="s">
        <v>1375</v>
      </c>
      <c r="B3" s="2"/>
      <c r="C3" s="3"/>
      <c r="D3" s="4"/>
      <c r="E3" s="3" t="s">
        <v>93</v>
      </c>
    </row>
    <row r="4" spans="1:5" ht="30" customHeight="1">
      <c r="A4" s="11" t="s">
        <v>145</v>
      </c>
      <c r="B4" s="5" t="s">
        <v>95</v>
      </c>
      <c r="C4" s="5" t="s">
        <v>96</v>
      </c>
      <c r="D4" s="6" t="s">
        <v>97</v>
      </c>
      <c r="E4" s="10" t="s">
        <v>98</v>
      </c>
    </row>
    <row r="5" spans="1:5" ht="30" customHeight="1">
      <c r="A5" s="8" t="s">
        <v>222</v>
      </c>
      <c r="B5" s="101"/>
      <c r="C5" s="101">
        <v>4056</v>
      </c>
      <c r="D5" s="102"/>
      <c r="E5" s="103">
        <v>1.079</v>
      </c>
    </row>
    <row r="6" spans="1:5" ht="30" customHeight="1">
      <c r="A6" s="8" t="s">
        <v>223</v>
      </c>
      <c r="B6" s="104">
        <v>4068</v>
      </c>
      <c r="C6" s="104">
        <v>3682</v>
      </c>
      <c r="D6" s="102">
        <f aca="true" t="shared" si="0" ref="D6:D13">C6/B6</f>
        <v>0.9051130776794494</v>
      </c>
      <c r="E6" s="103">
        <v>0.841</v>
      </c>
    </row>
    <row r="7" spans="1:5" ht="30" customHeight="1">
      <c r="A7" s="8" t="s">
        <v>224</v>
      </c>
      <c r="B7" s="105">
        <v>6941</v>
      </c>
      <c r="C7" s="104">
        <v>5650</v>
      </c>
      <c r="D7" s="102">
        <f t="shared" si="0"/>
        <v>0.8140037458579455</v>
      </c>
      <c r="E7" s="103"/>
    </row>
    <row r="8" spans="1:5" ht="30" customHeight="1">
      <c r="A8" s="8" t="s">
        <v>1360</v>
      </c>
      <c r="B8" s="104"/>
      <c r="C8" s="104">
        <v>14897</v>
      </c>
      <c r="D8" s="102"/>
      <c r="E8" s="103">
        <v>1.282</v>
      </c>
    </row>
    <row r="9" spans="1:5" ht="30" customHeight="1">
      <c r="A9" s="8" t="s">
        <v>225</v>
      </c>
      <c r="B9" s="104">
        <v>9088</v>
      </c>
      <c r="C9" s="104">
        <v>8694</v>
      </c>
      <c r="D9" s="102">
        <f t="shared" si="0"/>
        <v>0.9566461267605634</v>
      </c>
      <c r="E9" s="103">
        <v>1.15</v>
      </c>
    </row>
    <row r="10" spans="1:5" ht="30" customHeight="1">
      <c r="A10" s="8" t="s">
        <v>226</v>
      </c>
      <c r="B10" s="104"/>
      <c r="C10" s="104">
        <v>958</v>
      </c>
      <c r="D10" s="102"/>
      <c r="E10" s="103">
        <v>0.978</v>
      </c>
    </row>
    <row r="11" spans="1:5" ht="30" customHeight="1">
      <c r="A11" s="8" t="s">
        <v>227</v>
      </c>
      <c r="B11" s="104"/>
      <c r="C11" s="104">
        <v>281</v>
      </c>
      <c r="D11" s="102"/>
      <c r="E11" s="103">
        <v>4.258</v>
      </c>
    </row>
    <row r="12" spans="1:5" ht="30" customHeight="1">
      <c r="A12" s="8" t="s">
        <v>228</v>
      </c>
      <c r="B12" s="104"/>
      <c r="C12" s="104">
        <v>1342</v>
      </c>
      <c r="D12" s="102"/>
      <c r="E12" s="103">
        <v>1.232</v>
      </c>
    </row>
    <row r="13" spans="1:5" ht="30" customHeight="1">
      <c r="A13" s="61" t="s">
        <v>88</v>
      </c>
      <c r="B13" s="104">
        <v>20097</v>
      </c>
      <c r="C13" s="104">
        <v>39560</v>
      </c>
      <c r="D13" s="102">
        <f t="shared" si="0"/>
        <v>1.9684530029357616</v>
      </c>
      <c r="E13" s="103">
        <v>1.343</v>
      </c>
    </row>
  </sheetData>
  <sheetProtection/>
  <mergeCells count="1">
    <mergeCell ref="A2:E2"/>
  </mergeCells>
  <conditionalFormatting sqref="A5:A6">
    <cfRule type="expression" priority="3" dxfId="1" stopIfTrue="1">
      <formula>"len($A:$A)=3"</formula>
    </cfRule>
  </conditionalFormatting>
  <conditionalFormatting sqref="D5:D13">
    <cfRule type="cellIs" priority="4" dxfId="0" operator="lessThan" stopIfTrue="1">
      <formula>0</formula>
    </cfRule>
  </conditionalFormatting>
  <printOptions/>
  <pageMargins left="0.7083333333333334" right="0.7083333333333334" top="0.7479166666666667" bottom="0.7479166666666667" header="0.3145833333333333" footer="0.3145833333333333"/>
  <pageSetup fitToHeight="0" fitToWidth="1" horizontalDpi="180" verticalDpi="180" orientation="portrait" paperSize="9" scale="89" r:id="rId1"/>
  <headerFooter alignWithMargins="0">
    <oddFooter>&amp;C附表2-18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Zeros="0" zoomScaleSheetLayoutView="100" zoomScalePageLayoutView="0" workbookViewId="0" topLeftCell="A1">
      <pane xSplit="1" ySplit="4" topLeftCell="B5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A28" sqref="A28"/>
    </sheetView>
  </sheetViews>
  <sheetFormatPr defaultColWidth="9.00390625" defaultRowHeight="14.25"/>
  <cols>
    <col min="1" max="1" width="32.25390625" style="1" customWidth="1"/>
    <col min="2" max="3" width="14.625" style="1" customWidth="1"/>
    <col min="4" max="4" width="13.125" style="1" customWidth="1"/>
    <col min="5" max="5" width="14.25390625" style="1" customWidth="1"/>
    <col min="6" max="16384" width="9.00390625" style="1" customWidth="1"/>
  </cols>
  <sheetData>
    <row r="1" spans="1:2" ht="14.25">
      <c r="A1" s="38" t="s">
        <v>92</v>
      </c>
      <c r="B1" s="13"/>
    </row>
    <row r="2" spans="1:5" ht="22.5">
      <c r="A2" s="149" t="s">
        <v>1319</v>
      </c>
      <c r="B2" s="149"/>
      <c r="C2" s="149"/>
      <c r="D2" s="149"/>
      <c r="E2" s="149"/>
    </row>
    <row r="3" spans="1:5" ht="14.25">
      <c r="A3" s="69" t="s">
        <v>1375</v>
      </c>
      <c r="B3" s="13"/>
      <c r="E3" s="14" t="s">
        <v>93</v>
      </c>
    </row>
    <row r="4" spans="1:5" ht="27">
      <c r="A4" s="16" t="s">
        <v>94</v>
      </c>
      <c r="B4" s="16" t="s">
        <v>95</v>
      </c>
      <c r="C4" s="17" t="s">
        <v>96</v>
      </c>
      <c r="D4" s="17" t="s">
        <v>97</v>
      </c>
      <c r="E4" s="17" t="s">
        <v>98</v>
      </c>
    </row>
    <row r="5" spans="1:5" ht="18" customHeight="1">
      <c r="A5" s="18" t="s">
        <v>99</v>
      </c>
      <c r="B5" s="62">
        <v>78700</v>
      </c>
      <c r="C5" s="63">
        <v>68953</v>
      </c>
      <c r="D5" s="64">
        <f>C5/B5</f>
        <v>0.8761499364675984</v>
      </c>
      <c r="E5" s="64">
        <v>0.844</v>
      </c>
    </row>
    <row r="6" spans="1:5" ht="18" customHeight="1">
      <c r="A6" s="20" t="s">
        <v>100</v>
      </c>
      <c r="B6" s="62">
        <v>12175</v>
      </c>
      <c r="C6" s="63">
        <v>22711</v>
      </c>
      <c r="D6" s="64">
        <f aca="true" t="shared" si="0" ref="D6:D24">C6/B6</f>
        <v>1.8653798767967147</v>
      </c>
      <c r="E6" s="64">
        <v>2.044</v>
      </c>
    </row>
    <row r="7" spans="1:5" ht="18" customHeight="1">
      <c r="A7" s="20" t="s">
        <v>101</v>
      </c>
      <c r="B7" s="62">
        <v>25800</v>
      </c>
      <c r="C7" s="63">
        <v>8358</v>
      </c>
      <c r="D7" s="64">
        <f t="shared" si="0"/>
        <v>0.32395348837209303</v>
      </c>
      <c r="E7" s="64">
        <v>0.349</v>
      </c>
    </row>
    <row r="8" spans="1:5" ht="18" customHeight="1">
      <c r="A8" s="20" t="s">
        <v>102</v>
      </c>
      <c r="B8" s="62">
        <v>9200</v>
      </c>
      <c r="C8" s="63">
        <v>11008</v>
      </c>
      <c r="D8" s="64">
        <f t="shared" si="0"/>
        <v>1.1965217391304348</v>
      </c>
      <c r="E8" s="64">
        <v>1.139</v>
      </c>
    </row>
    <row r="9" spans="1:5" ht="18" customHeight="1">
      <c r="A9" s="20" t="s">
        <v>103</v>
      </c>
      <c r="B9" s="62">
        <v>3300</v>
      </c>
      <c r="C9" s="63">
        <v>2824</v>
      </c>
      <c r="D9" s="64">
        <f t="shared" si="0"/>
        <v>0.8557575757575757</v>
      </c>
      <c r="E9" s="64">
        <v>0.903</v>
      </c>
    </row>
    <row r="10" spans="1:5" ht="18" customHeight="1">
      <c r="A10" s="20" t="s">
        <v>104</v>
      </c>
      <c r="B10" s="62">
        <v>250</v>
      </c>
      <c r="C10" s="63">
        <v>172</v>
      </c>
      <c r="D10" s="64">
        <f t="shared" si="0"/>
        <v>0.688</v>
      </c>
      <c r="E10" s="64">
        <v>0.778</v>
      </c>
    </row>
    <row r="11" spans="1:5" ht="18" customHeight="1">
      <c r="A11" s="20" t="s">
        <v>105</v>
      </c>
      <c r="B11" s="62">
        <v>4850</v>
      </c>
      <c r="C11" s="63">
        <v>4142</v>
      </c>
      <c r="D11" s="64">
        <f t="shared" si="0"/>
        <v>0.8540206185567011</v>
      </c>
      <c r="E11" s="64">
        <v>0.923</v>
      </c>
    </row>
    <row r="12" spans="1:5" ht="18" customHeight="1">
      <c r="A12" s="20" t="s">
        <v>106</v>
      </c>
      <c r="B12" s="62">
        <v>2800</v>
      </c>
      <c r="C12" s="63">
        <v>2677</v>
      </c>
      <c r="D12" s="64">
        <f t="shared" si="0"/>
        <v>0.9560714285714286</v>
      </c>
      <c r="E12" s="64">
        <v>0.982</v>
      </c>
    </row>
    <row r="13" spans="1:5" ht="18" customHeight="1">
      <c r="A13" s="20" t="s">
        <v>107</v>
      </c>
      <c r="B13" s="62">
        <v>1275</v>
      </c>
      <c r="C13" s="63">
        <v>974</v>
      </c>
      <c r="D13" s="64">
        <f t="shared" si="0"/>
        <v>0.763921568627451</v>
      </c>
      <c r="E13" s="64">
        <v>0.876</v>
      </c>
    </row>
    <row r="14" spans="1:5" ht="18" customHeight="1">
      <c r="A14" s="20" t="s">
        <v>108</v>
      </c>
      <c r="B14" s="62">
        <v>3800</v>
      </c>
      <c r="C14" s="63">
        <v>3490</v>
      </c>
      <c r="D14" s="64">
        <f t="shared" si="0"/>
        <v>0.9184210526315789</v>
      </c>
      <c r="E14" s="64">
        <v>0.947</v>
      </c>
    </row>
    <row r="15" spans="1:5" ht="18" customHeight="1">
      <c r="A15" s="113" t="s">
        <v>109</v>
      </c>
      <c r="B15" s="114">
        <v>10400</v>
      </c>
      <c r="C15" s="115">
        <v>7510</v>
      </c>
      <c r="D15" s="116">
        <f t="shared" si="0"/>
        <v>0.7221153846153846</v>
      </c>
      <c r="E15" s="116">
        <v>0.81</v>
      </c>
    </row>
    <row r="16" spans="1:5" ht="18" customHeight="1">
      <c r="A16" s="117" t="s">
        <v>110</v>
      </c>
      <c r="B16" s="62">
        <v>850</v>
      </c>
      <c r="C16" s="63">
        <v>3</v>
      </c>
      <c r="D16" s="64">
        <f t="shared" si="0"/>
        <v>0.0035294117647058825</v>
      </c>
      <c r="E16" s="64">
        <v>0.003</v>
      </c>
    </row>
    <row r="17" spans="1:5" ht="18" customHeight="1">
      <c r="A17" s="117" t="s">
        <v>111</v>
      </c>
      <c r="B17" s="62">
        <v>1000</v>
      </c>
      <c r="C17" s="63">
        <v>1218</v>
      </c>
      <c r="D17" s="64">
        <f t="shared" si="0"/>
        <v>1.218</v>
      </c>
      <c r="E17" s="64">
        <v>0.155</v>
      </c>
    </row>
    <row r="18" spans="1:5" ht="18" customHeight="1">
      <c r="A18" s="117" t="s">
        <v>112</v>
      </c>
      <c r="B18" s="62">
        <v>3000</v>
      </c>
      <c r="C18" s="63">
        <v>3866</v>
      </c>
      <c r="D18" s="64">
        <f t="shared" si="0"/>
        <v>1.2886666666666666</v>
      </c>
      <c r="E18" s="64">
        <v>1.159</v>
      </c>
    </row>
    <row r="19" spans="1:5" ht="18" customHeight="1">
      <c r="A19" s="123" t="s">
        <v>113</v>
      </c>
      <c r="B19" s="62">
        <v>8000</v>
      </c>
      <c r="C19" s="63">
        <v>25547</v>
      </c>
      <c r="D19" s="64">
        <f t="shared" si="0"/>
        <v>3.193375</v>
      </c>
      <c r="E19" s="64">
        <v>2.194</v>
      </c>
    </row>
    <row r="20" spans="1:5" ht="18" customHeight="1">
      <c r="A20" s="117" t="s">
        <v>114</v>
      </c>
      <c r="B20" s="62">
        <v>3650</v>
      </c>
      <c r="C20" s="63">
        <v>9469</v>
      </c>
      <c r="D20" s="64">
        <f t="shared" si="0"/>
        <v>2.5942465753424657</v>
      </c>
      <c r="E20" s="64">
        <v>2.566</v>
      </c>
    </row>
    <row r="21" spans="1:5" ht="18" customHeight="1">
      <c r="A21" s="117" t="s">
        <v>115</v>
      </c>
      <c r="B21" s="62">
        <v>3250</v>
      </c>
      <c r="C21" s="63">
        <v>1515</v>
      </c>
      <c r="D21" s="64">
        <f t="shared" si="0"/>
        <v>0.46615384615384614</v>
      </c>
      <c r="E21" s="64">
        <v>0.505</v>
      </c>
    </row>
    <row r="22" spans="1:5" ht="18" customHeight="1">
      <c r="A22" s="117" t="s">
        <v>116</v>
      </c>
      <c r="B22" s="62">
        <v>500</v>
      </c>
      <c r="C22" s="63">
        <v>802</v>
      </c>
      <c r="D22" s="64">
        <f t="shared" si="0"/>
        <v>1.604</v>
      </c>
      <c r="E22" s="64">
        <v>1.728</v>
      </c>
    </row>
    <row r="23" spans="1:5" ht="18" customHeight="1">
      <c r="A23" s="117" t="s">
        <v>117</v>
      </c>
      <c r="B23" s="62"/>
      <c r="C23" s="63">
        <v>880</v>
      </c>
      <c r="D23" s="64"/>
      <c r="E23" s="64">
        <v>0.239</v>
      </c>
    </row>
    <row r="24" spans="1:5" ht="18" customHeight="1">
      <c r="A24" s="117" t="s">
        <v>118</v>
      </c>
      <c r="B24" s="62">
        <v>600</v>
      </c>
      <c r="C24" s="63">
        <v>12518</v>
      </c>
      <c r="D24" s="64">
        <f t="shared" si="0"/>
        <v>20.863333333333333</v>
      </c>
      <c r="E24" s="64">
        <v>20.863</v>
      </c>
    </row>
    <row r="25" spans="1:5" ht="18" customHeight="1">
      <c r="A25" s="117" t="s">
        <v>119</v>
      </c>
      <c r="B25" s="62"/>
      <c r="C25" s="63">
        <v>32</v>
      </c>
      <c r="D25" s="63"/>
      <c r="E25" s="63"/>
    </row>
    <row r="26" spans="1:5" ht="18" customHeight="1">
      <c r="A26" s="117" t="s">
        <v>120</v>
      </c>
      <c r="B26" s="62"/>
      <c r="C26" s="63">
        <v>331</v>
      </c>
      <c r="D26" s="63"/>
      <c r="E26" s="64">
        <v>1.607</v>
      </c>
    </row>
    <row r="27" spans="1:5" ht="18" customHeight="1">
      <c r="A27" s="118" t="s">
        <v>1326</v>
      </c>
      <c r="B27" s="62">
        <v>86700</v>
      </c>
      <c r="C27" s="63">
        <f>C5+C19</f>
        <v>94500</v>
      </c>
      <c r="D27" s="65">
        <v>1.09</v>
      </c>
      <c r="E27" s="64">
        <v>1.013</v>
      </c>
    </row>
    <row r="28" spans="1:5" ht="18" customHeight="1">
      <c r="A28" s="119" t="s">
        <v>121</v>
      </c>
      <c r="B28" s="62"/>
      <c r="C28" s="63">
        <v>33881</v>
      </c>
      <c r="D28" s="63"/>
      <c r="E28" s="63"/>
    </row>
    <row r="29" spans="1:5" ht="18" customHeight="1">
      <c r="A29" s="120" t="s">
        <v>1428</v>
      </c>
      <c r="B29" s="62"/>
      <c r="C29" s="63">
        <v>4315</v>
      </c>
      <c r="D29" s="63"/>
      <c r="E29" s="63"/>
    </row>
    <row r="30" spans="1:5" ht="18" customHeight="1">
      <c r="A30" s="120" t="s">
        <v>122</v>
      </c>
      <c r="B30" s="62"/>
      <c r="C30" s="63">
        <v>13289</v>
      </c>
      <c r="D30" s="63"/>
      <c r="E30" s="63"/>
    </row>
    <row r="31" spans="1:5" ht="18" customHeight="1">
      <c r="A31" s="120" t="s">
        <v>123</v>
      </c>
      <c r="B31" s="63"/>
      <c r="C31" s="63">
        <v>16277</v>
      </c>
      <c r="D31" s="63"/>
      <c r="E31" s="63"/>
    </row>
    <row r="32" spans="1:5" ht="18" customHeight="1">
      <c r="A32" s="121" t="s">
        <v>89</v>
      </c>
      <c r="B32" s="63"/>
      <c r="C32" s="63">
        <v>10813</v>
      </c>
      <c r="D32" s="63"/>
      <c r="E32" s="63"/>
    </row>
    <row r="33" spans="1:5" ht="18" customHeight="1">
      <c r="A33" s="119" t="s">
        <v>124</v>
      </c>
      <c r="B33" s="63"/>
      <c r="C33" s="63">
        <v>21412</v>
      </c>
      <c r="D33" s="63"/>
      <c r="E33" s="63"/>
    </row>
    <row r="34" spans="1:5" ht="18" customHeight="1">
      <c r="A34" s="121" t="s">
        <v>125</v>
      </c>
      <c r="B34" s="63"/>
      <c r="C34" s="63">
        <v>14661</v>
      </c>
      <c r="D34" s="63"/>
      <c r="E34" s="63"/>
    </row>
    <row r="35" spans="1:5" ht="18" customHeight="1">
      <c r="A35" s="122" t="s">
        <v>1327</v>
      </c>
      <c r="B35" s="63"/>
      <c r="C35" s="63">
        <v>145907</v>
      </c>
      <c r="D35" s="63"/>
      <c r="E35" s="63"/>
    </row>
    <row r="36" spans="1:5" ht="18" customHeight="1">
      <c r="A36" s="118" t="s">
        <v>126</v>
      </c>
      <c r="B36" s="63"/>
      <c r="C36" s="63">
        <v>321174</v>
      </c>
      <c r="D36" s="63"/>
      <c r="E36" s="63"/>
    </row>
  </sheetData>
  <sheetProtection/>
  <mergeCells count="1">
    <mergeCell ref="A2:E2"/>
  </mergeCells>
  <printOptions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 scale="92" r:id="rId1"/>
  <headerFooter alignWithMargins="0">
    <oddFooter>&amp;C附表2-1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showZeros="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4.25"/>
  <cols>
    <col min="1" max="1" width="39.75390625" style="1" customWidth="1"/>
    <col min="2" max="2" width="13.00390625" style="1" customWidth="1"/>
    <col min="3" max="5" width="14.625" style="1" customWidth="1"/>
    <col min="6" max="16384" width="9.00390625" style="1" customWidth="1"/>
  </cols>
  <sheetData>
    <row r="1" spans="1:5" ht="21.75" customHeight="1">
      <c r="A1" s="90" t="s">
        <v>12</v>
      </c>
      <c r="B1" s="3"/>
      <c r="C1" s="3"/>
      <c r="D1" s="9"/>
      <c r="E1" s="3"/>
    </row>
    <row r="2" spans="1:5" ht="30" customHeight="1">
      <c r="A2" s="192" t="s">
        <v>1446</v>
      </c>
      <c r="B2" s="192"/>
      <c r="C2" s="192"/>
      <c r="D2" s="192"/>
      <c r="E2" s="192"/>
    </row>
    <row r="3" spans="1:5" ht="14.25">
      <c r="A3" s="93" t="s">
        <v>1375</v>
      </c>
      <c r="B3" s="2"/>
      <c r="C3" s="3"/>
      <c r="D3" s="4"/>
      <c r="E3" s="7" t="s">
        <v>93</v>
      </c>
    </row>
    <row r="4" spans="1:5" ht="39" customHeight="1">
      <c r="A4" s="10" t="s">
        <v>145</v>
      </c>
      <c r="B4" s="5" t="s">
        <v>95</v>
      </c>
      <c r="C4" s="5" t="s">
        <v>96</v>
      </c>
      <c r="D4" s="6" t="s">
        <v>97</v>
      </c>
      <c r="E4" s="10" t="s">
        <v>98</v>
      </c>
    </row>
    <row r="5" spans="1:5" ht="30" customHeight="1">
      <c r="A5" s="8" t="s">
        <v>229</v>
      </c>
      <c r="B5" s="106"/>
      <c r="C5" s="101">
        <v>4152</v>
      </c>
      <c r="D5" s="107"/>
      <c r="E5" s="108">
        <v>1.121</v>
      </c>
    </row>
    <row r="6" spans="1:5" ht="30" customHeight="1">
      <c r="A6" s="8" t="s">
        <v>230</v>
      </c>
      <c r="B6" s="109">
        <v>2836</v>
      </c>
      <c r="C6" s="109">
        <v>2979</v>
      </c>
      <c r="D6" s="110">
        <f>C6/B6</f>
        <v>1.0504231311706629</v>
      </c>
      <c r="E6" s="108">
        <v>1.071</v>
      </c>
    </row>
    <row r="7" spans="1:5" ht="30" customHeight="1">
      <c r="A7" s="8" t="s">
        <v>231</v>
      </c>
      <c r="B7" s="109">
        <v>4000</v>
      </c>
      <c r="C7" s="109">
        <v>2183</v>
      </c>
      <c r="D7" s="110">
        <f>C7/B7</f>
        <v>0.54575</v>
      </c>
      <c r="E7" s="108"/>
    </row>
    <row r="8" spans="1:5" ht="30" customHeight="1">
      <c r="A8" s="8" t="s">
        <v>232</v>
      </c>
      <c r="B8" s="109"/>
      <c r="C8" s="109">
        <v>14398</v>
      </c>
      <c r="D8" s="107"/>
      <c r="E8" s="108">
        <v>1.224</v>
      </c>
    </row>
    <row r="9" spans="1:5" ht="30" customHeight="1">
      <c r="A9" s="8" t="s">
        <v>233</v>
      </c>
      <c r="B9" s="109">
        <v>8559</v>
      </c>
      <c r="C9" s="109">
        <v>8766</v>
      </c>
      <c r="D9" s="110">
        <f>C9/B9</f>
        <v>1.0241850683491063</v>
      </c>
      <c r="E9" s="108">
        <v>1.517</v>
      </c>
    </row>
    <row r="10" spans="1:5" ht="30" customHeight="1">
      <c r="A10" s="8" t="s">
        <v>234</v>
      </c>
      <c r="B10" s="109"/>
      <c r="C10" s="111">
        <v>953</v>
      </c>
      <c r="D10" s="107"/>
      <c r="E10" s="108">
        <v>0.983</v>
      </c>
    </row>
    <row r="11" spans="1:5" ht="30" customHeight="1">
      <c r="A11" s="8" t="s">
        <v>235</v>
      </c>
      <c r="B11" s="111"/>
      <c r="C11" s="111">
        <v>175</v>
      </c>
      <c r="D11" s="107"/>
      <c r="E11" s="108">
        <v>1.606</v>
      </c>
    </row>
    <row r="12" spans="1:5" ht="30" customHeight="1">
      <c r="A12" s="8" t="s">
        <v>236</v>
      </c>
      <c r="B12" s="112"/>
      <c r="C12" s="109">
        <v>1238</v>
      </c>
      <c r="D12" s="107"/>
      <c r="E12" s="108">
        <v>1.135</v>
      </c>
    </row>
    <row r="13" spans="1:5" ht="30" customHeight="1">
      <c r="A13" s="15" t="s">
        <v>130</v>
      </c>
      <c r="B13" s="111">
        <v>15395</v>
      </c>
      <c r="C13" s="111">
        <v>34844</v>
      </c>
      <c r="D13" s="110">
        <f>C13/B13</f>
        <v>2.2633322507307567</v>
      </c>
      <c r="E13" s="108">
        <v>1.33</v>
      </c>
    </row>
  </sheetData>
  <sheetProtection/>
  <mergeCells count="1">
    <mergeCell ref="A2:E2"/>
  </mergeCells>
  <conditionalFormatting sqref="A5:A6">
    <cfRule type="expression" priority="3" dxfId="1" stopIfTrue="1">
      <formula>"len($A:$A)=3"</formula>
    </cfRule>
  </conditionalFormatting>
  <conditionalFormatting sqref="D5:D13">
    <cfRule type="cellIs" priority="4" dxfId="0" operator="lessThan" stopIfTrue="1">
      <formula>0</formula>
    </cfRule>
  </conditionalFormatting>
  <printOptions/>
  <pageMargins left="0.7083333333333334" right="0.7083333333333334" top="0.7479166666666667" bottom="0.7479166666666667" header="0.3145833333333333" footer="0.3145833333333333"/>
  <pageSetup fitToHeight="0" fitToWidth="1" horizontalDpi="180" verticalDpi="180" orientation="portrait" paperSize="9" scale="84" r:id="rId1"/>
  <headerFooter alignWithMargins="0">
    <oddFooter>&amp;C附表2-19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Zeros="0" zoomScaleSheetLayoutView="100" zoomScalePageLayoutView="0" workbookViewId="0" topLeftCell="A1">
      <pane xSplit="1" ySplit="4" topLeftCell="B5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A34" sqref="A34:E34"/>
    </sheetView>
  </sheetViews>
  <sheetFormatPr defaultColWidth="9.00390625" defaultRowHeight="14.25"/>
  <cols>
    <col min="1" max="1" width="28.375" style="1" customWidth="1"/>
    <col min="2" max="3" width="14.625" style="1" customWidth="1"/>
    <col min="4" max="4" width="13.375" style="1" customWidth="1"/>
    <col min="5" max="5" width="14.25390625" style="1" customWidth="1"/>
    <col min="6" max="16384" width="9.00390625" style="1" customWidth="1"/>
  </cols>
  <sheetData>
    <row r="1" spans="1:2" ht="14.25">
      <c r="A1" s="38" t="s">
        <v>127</v>
      </c>
      <c r="B1" s="13"/>
    </row>
    <row r="2" spans="1:5" ht="22.5">
      <c r="A2" s="173" t="s">
        <v>1320</v>
      </c>
      <c r="B2" s="173"/>
      <c r="C2" s="173"/>
      <c r="D2" s="173"/>
      <c r="E2" s="173"/>
    </row>
    <row r="3" spans="1:5" ht="14.25">
      <c r="A3" s="69" t="s">
        <v>1375</v>
      </c>
      <c r="B3" s="13"/>
      <c r="E3" s="14" t="s">
        <v>93</v>
      </c>
    </row>
    <row r="4" spans="1:5" ht="27">
      <c r="A4" s="16" t="s">
        <v>128</v>
      </c>
      <c r="B4" s="16" t="s">
        <v>95</v>
      </c>
      <c r="C4" s="17" t="s">
        <v>96</v>
      </c>
      <c r="D4" s="17" t="s">
        <v>97</v>
      </c>
      <c r="E4" s="17" t="s">
        <v>98</v>
      </c>
    </row>
    <row r="5" spans="1:5" ht="18" customHeight="1">
      <c r="A5" s="24" t="s">
        <v>129</v>
      </c>
      <c r="B5" s="63">
        <v>15965</v>
      </c>
      <c r="C5" s="63">
        <v>15327</v>
      </c>
      <c r="D5" s="64">
        <f aca="true" t="shared" si="0" ref="D5:D24">C5/B5</f>
        <v>0.9600375822110867</v>
      </c>
      <c r="E5" s="64">
        <v>0.952</v>
      </c>
    </row>
    <row r="6" spans="1:5" ht="18" customHeight="1">
      <c r="A6" s="24" t="s">
        <v>1331</v>
      </c>
      <c r="B6" s="63">
        <v>317</v>
      </c>
      <c r="C6" s="63">
        <v>317</v>
      </c>
      <c r="D6" s="64">
        <f t="shared" si="0"/>
        <v>1</v>
      </c>
      <c r="E6" s="64">
        <v>1.174</v>
      </c>
    </row>
    <row r="7" spans="1:5" ht="18" customHeight="1">
      <c r="A7" s="24" t="s">
        <v>1332</v>
      </c>
      <c r="B7" s="63">
        <v>5599</v>
      </c>
      <c r="C7" s="63">
        <v>5464</v>
      </c>
      <c r="D7" s="64">
        <f t="shared" si="0"/>
        <v>0.9758885515270584</v>
      </c>
      <c r="E7" s="64">
        <v>1.237</v>
      </c>
    </row>
    <row r="8" spans="1:5" ht="18" customHeight="1">
      <c r="A8" s="24" t="s">
        <v>1333</v>
      </c>
      <c r="B8" s="63">
        <v>31367</v>
      </c>
      <c r="C8" s="63">
        <v>28851</v>
      </c>
      <c r="D8" s="64">
        <f t="shared" si="0"/>
        <v>0.9197883125577837</v>
      </c>
      <c r="E8" s="64">
        <v>1.05</v>
      </c>
    </row>
    <row r="9" spans="1:5" ht="18" customHeight="1">
      <c r="A9" s="24" t="s">
        <v>1334</v>
      </c>
      <c r="B9" s="63">
        <v>3840</v>
      </c>
      <c r="C9" s="63">
        <v>3366</v>
      </c>
      <c r="D9" s="64">
        <f t="shared" si="0"/>
        <v>0.8765625</v>
      </c>
      <c r="E9" s="64">
        <v>1.069</v>
      </c>
    </row>
    <row r="10" spans="1:5" ht="18" customHeight="1">
      <c r="A10" s="24" t="s">
        <v>1335</v>
      </c>
      <c r="B10" s="63">
        <v>1315</v>
      </c>
      <c r="C10" s="63">
        <v>1179</v>
      </c>
      <c r="D10" s="64">
        <f t="shared" si="0"/>
        <v>0.8965779467680608</v>
      </c>
      <c r="E10" s="64">
        <v>1.036</v>
      </c>
    </row>
    <row r="11" spans="1:5" ht="18" customHeight="1">
      <c r="A11" s="24" t="s">
        <v>1336</v>
      </c>
      <c r="B11" s="63">
        <v>15111</v>
      </c>
      <c r="C11" s="63">
        <v>14701</v>
      </c>
      <c r="D11" s="64">
        <f t="shared" si="0"/>
        <v>0.9728674475547614</v>
      </c>
      <c r="E11" s="64">
        <v>1.152</v>
      </c>
    </row>
    <row r="12" spans="1:5" ht="18" customHeight="1">
      <c r="A12" s="24" t="s">
        <v>1337</v>
      </c>
      <c r="B12" s="63">
        <v>15864</v>
      </c>
      <c r="C12" s="63">
        <v>15683</v>
      </c>
      <c r="D12" s="64">
        <f t="shared" si="0"/>
        <v>0.9885905194150277</v>
      </c>
      <c r="E12" s="64">
        <v>1.075</v>
      </c>
    </row>
    <row r="13" spans="1:5" ht="18" customHeight="1">
      <c r="A13" s="24" t="s">
        <v>1338</v>
      </c>
      <c r="B13" s="63">
        <v>1673</v>
      </c>
      <c r="C13" s="63">
        <v>1362</v>
      </c>
      <c r="D13" s="64">
        <f t="shared" si="0"/>
        <v>0.8141063956963539</v>
      </c>
      <c r="E13" s="64">
        <v>0.588</v>
      </c>
    </row>
    <row r="14" spans="1:5" ht="18" customHeight="1">
      <c r="A14" s="24" t="s">
        <v>1339</v>
      </c>
      <c r="B14" s="63">
        <v>10868</v>
      </c>
      <c r="C14" s="63">
        <v>9435</v>
      </c>
      <c r="D14" s="64">
        <f t="shared" si="0"/>
        <v>0.868145012881855</v>
      </c>
      <c r="E14" s="64">
        <v>2.32</v>
      </c>
    </row>
    <row r="15" spans="1:5" ht="18" customHeight="1">
      <c r="A15" s="24" t="s">
        <v>1340</v>
      </c>
      <c r="B15" s="63">
        <v>16618</v>
      </c>
      <c r="C15" s="63">
        <v>13355</v>
      </c>
      <c r="D15" s="64">
        <f t="shared" si="0"/>
        <v>0.8036466482127813</v>
      </c>
      <c r="E15" s="64">
        <v>0.67</v>
      </c>
    </row>
    <row r="16" spans="1:5" ht="18" customHeight="1">
      <c r="A16" s="24" t="s">
        <v>1341</v>
      </c>
      <c r="B16" s="63">
        <v>652</v>
      </c>
      <c r="C16" s="63">
        <v>570</v>
      </c>
      <c r="D16" s="64">
        <f t="shared" si="0"/>
        <v>0.8742331288343558</v>
      </c>
      <c r="E16" s="64">
        <v>1.414</v>
      </c>
    </row>
    <row r="17" spans="1:5" ht="18" customHeight="1">
      <c r="A17" s="24" t="s">
        <v>1434</v>
      </c>
      <c r="B17" s="63">
        <v>5410</v>
      </c>
      <c r="C17" s="63">
        <v>5301</v>
      </c>
      <c r="D17" s="64">
        <f t="shared" si="0"/>
        <v>0.9798521256931608</v>
      </c>
      <c r="E17" s="64">
        <v>1.063</v>
      </c>
    </row>
    <row r="18" spans="1:5" ht="18" customHeight="1">
      <c r="A18" s="24" t="s">
        <v>1342</v>
      </c>
      <c r="B18" s="63">
        <v>1612</v>
      </c>
      <c r="C18" s="63">
        <v>1222</v>
      </c>
      <c r="D18" s="64">
        <f t="shared" si="0"/>
        <v>0.7580645161290323</v>
      </c>
      <c r="E18" s="64">
        <v>1.13</v>
      </c>
    </row>
    <row r="19" spans="1:5" ht="18" customHeight="1">
      <c r="A19" s="24" t="s">
        <v>1343</v>
      </c>
      <c r="B19" s="63">
        <v>1046</v>
      </c>
      <c r="C19" s="63">
        <v>1046</v>
      </c>
      <c r="D19" s="64">
        <f t="shared" si="0"/>
        <v>1</v>
      </c>
      <c r="E19" s="64">
        <v>1.402</v>
      </c>
    </row>
    <row r="20" spans="1:5" ht="18" customHeight="1">
      <c r="A20" s="24" t="s">
        <v>1344</v>
      </c>
      <c r="B20" s="63">
        <v>1499</v>
      </c>
      <c r="C20" s="63">
        <v>1491</v>
      </c>
      <c r="D20" s="64">
        <f t="shared" si="0"/>
        <v>0.9946631087391594</v>
      </c>
      <c r="E20" s="64">
        <v>0.645</v>
      </c>
    </row>
    <row r="21" spans="1:5" ht="18" customHeight="1">
      <c r="A21" s="24" t="s">
        <v>1345</v>
      </c>
      <c r="B21" s="63">
        <v>619</v>
      </c>
      <c r="C21" s="63">
        <v>619</v>
      </c>
      <c r="D21" s="64">
        <f t="shared" si="0"/>
        <v>1</v>
      </c>
      <c r="E21" s="64">
        <v>0.978</v>
      </c>
    </row>
    <row r="22" spans="1:5" ht="18" customHeight="1">
      <c r="A22" s="24" t="s">
        <v>1346</v>
      </c>
      <c r="B22" s="63">
        <v>12807</v>
      </c>
      <c r="C22" s="63">
        <v>12138</v>
      </c>
      <c r="D22" s="64">
        <f t="shared" si="0"/>
        <v>0.9477629421410166</v>
      </c>
      <c r="E22" s="64">
        <v>2.904</v>
      </c>
    </row>
    <row r="23" spans="1:5" ht="18" customHeight="1">
      <c r="A23" s="24" t="s">
        <v>1347</v>
      </c>
      <c r="B23" s="63">
        <v>1585</v>
      </c>
      <c r="C23" s="63">
        <v>1585</v>
      </c>
      <c r="D23" s="64">
        <f t="shared" si="0"/>
        <v>1</v>
      </c>
      <c r="E23" s="64">
        <v>7.548</v>
      </c>
    </row>
    <row r="24" spans="1:5" ht="18" customHeight="1">
      <c r="A24" s="24" t="s">
        <v>1348</v>
      </c>
      <c r="B24" s="63">
        <v>153</v>
      </c>
      <c r="C24" s="63">
        <v>153</v>
      </c>
      <c r="D24" s="64">
        <f t="shared" si="0"/>
        <v>1</v>
      </c>
      <c r="E24" s="64">
        <v>4.935</v>
      </c>
    </row>
    <row r="25" spans="1:5" ht="18" customHeight="1">
      <c r="A25" s="40" t="s">
        <v>1429</v>
      </c>
      <c r="B25" s="63">
        <v>143920</v>
      </c>
      <c r="C25" s="63">
        <v>133165</v>
      </c>
      <c r="D25" s="64">
        <v>0.925</v>
      </c>
      <c r="E25" s="64">
        <v>1.102</v>
      </c>
    </row>
    <row r="26" spans="1:5" ht="18" customHeight="1">
      <c r="A26" s="43" t="s">
        <v>1328</v>
      </c>
      <c r="C26" s="63">
        <v>132657</v>
      </c>
      <c r="D26" s="124"/>
      <c r="E26" s="124"/>
    </row>
    <row r="27" spans="1:5" ht="18" customHeight="1">
      <c r="A27" s="42" t="s">
        <v>131</v>
      </c>
      <c r="B27" s="63"/>
      <c r="C27" s="63">
        <v>13253</v>
      </c>
      <c r="D27" s="63"/>
      <c r="E27" s="63"/>
    </row>
    <row r="28" spans="1:5" ht="18" customHeight="1">
      <c r="A28" s="21" t="s">
        <v>1330</v>
      </c>
      <c r="B28" s="63"/>
      <c r="C28" s="63">
        <v>12006</v>
      </c>
      <c r="D28" s="63"/>
      <c r="E28" s="63"/>
    </row>
    <row r="29" spans="1:5" ht="18" customHeight="1">
      <c r="A29" s="42" t="s">
        <v>1329</v>
      </c>
      <c r="B29" s="63"/>
      <c r="C29" s="63">
        <v>1247</v>
      </c>
      <c r="D29" s="63"/>
      <c r="E29" s="63"/>
    </row>
    <row r="30" spans="1:5" ht="18" customHeight="1">
      <c r="A30" s="45" t="s">
        <v>132</v>
      </c>
      <c r="B30" s="63"/>
      <c r="C30" s="63">
        <v>30283</v>
      </c>
      <c r="D30" s="63"/>
      <c r="E30" s="63"/>
    </row>
    <row r="31" spans="1:5" ht="18" customHeight="1">
      <c r="A31" s="44" t="s">
        <v>237</v>
      </c>
      <c r="B31" s="63"/>
      <c r="C31" s="63">
        <v>1061</v>
      </c>
      <c r="D31" s="63"/>
      <c r="E31" s="63"/>
    </row>
    <row r="32" spans="1:5" ht="18" customHeight="1">
      <c r="A32" s="39" t="s">
        <v>133</v>
      </c>
      <c r="B32" s="63"/>
      <c r="C32" s="63">
        <v>10755</v>
      </c>
      <c r="D32" s="63"/>
      <c r="E32" s="63"/>
    </row>
    <row r="33" spans="1:5" ht="18" customHeight="1">
      <c r="A33" s="40" t="s">
        <v>134</v>
      </c>
      <c r="B33" s="63"/>
      <c r="C33" s="63">
        <v>321174</v>
      </c>
      <c r="D33" s="63"/>
      <c r="E33" s="63"/>
    </row>
    <row r="34" spans="1:5" ht="14.25">
      <c r="A34" s="174" t="s">
        <v>1376</v>
      </c>
      <c r="B34" s="174"/>
      <c r="C34" s="174"/>
      <c r="D34" s="174"/>
      <c r="E34" s="174"/>
    </row>
  </sheetData>
  <sheetProtection/>
  <mergeCells count="2">
    <mergeCell ref="A2:E2"/>
    <mergeCell ref="A34:E34"/>
  </mergeCells>
  <printOptions/>
  <pageMargins left="0.7083333333333334" right="0.7083333333333334" top="0.7479166666666667" bottom="0.7479166666666667" header="0.3145833333333333" footer="0.3145833333333333"/>
  <pageSetup fitToHeight="0" fitToWidth="1" horizontalDpi="180" verticalDpi="180" orientation="portrait" paperSize="9" scale="96" r:id="rId1"/>
  <headerFooter alignWithMargins="0">
    <oddFooter>&amp;C附表2-2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386"/>
  <sheetViews>
    <sheetView showGridLines="0" showZeros="0" zoomScalePageLayoutView="0" workbookViewId="0" topLeftCell="A1">
      <pane xSplit="1" ySplit="5" topLeftCell="B122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1224" sqref="I1224"/>
    </sheetView>
  </sheetViews>
  <sheetFormatPr defaultColWidth="9.125" defaultRowHeight="14.25"/>
  <cols>
    <col min="1" max="1" width="36.00390625" style="48" customWidth="1"/>
    <col min="2" max="2" width="14.625" style="47" customWidth="1"/>
    <col min="3" max="3" width="15.25390625" style="47" customWidth="1"/>
    <col min="4" max="16384" width="9.125" style="47" customWidth="1"/>
  </cols>
  <sheetData>
    <row r="1" s="1" customFormat="1" ht="14.25">
      <c r="A1" s="126" t="s">
        <v>1370</v>
      </c>
    </row>
    <row r="2" spans="1:3" ht="33.75" customHeight="1">
      <c r="A2" s="177" t="s">
        <v>1322</v>
      </c>
      <c r="B2" s="177"/>
      <c r="C2" s="177"/>
    </row>
    <row r="3" spans="1:3" ht="16.5" customHeight="1">
      <c r="A3" s="175"/>
      <c r="B3" s="175"/>
      <c r="C3" s="127"/>
    </row>
    <row r="4" spans="1:3" ht="16.5" customHeight="1">
      <c r="A4" s="176" t="s">
        <v>1447</v>
      </c>
      <c r="B4" s="176"/>
      <c r="C4" s="125" t="s">
        <v>93</v>
      </c>
    </row>
    <row r="5" spans="1:3" ht="27">
      <c r="A5" s="59" t="s">
        <v>238</v>
      </c>
      <c r="B5" s="128" t="s">
        <v>96</v>
      </c>
      <c r="C5" s="128" t="s">
        <v>98</v>
      </c>
    </row>
    <row r="6" spans="1:3" ht="18" customHeight="1">
      <c r="A6" s="49" t="s">
        <v>1296</v>
      </c>
      <c r="B6" s="67">
        <f>SUM(B7,B19,B28,B40,B52,B63,B74,B86,B95,B105,B120,B129,B140,B152,B162,B175,B182,B189,B198,B204,B211,B219,B226,B232,B238,B244,B250,B256)</f>
        <v>15327</v>
      </c>
      <c r="C6" s="68">
        <v>0.952</v>
      </c>
    </row>
    <row r="7" spans="1:3" ht="18" customHeight="1">
      <c r="A7" s="49" t="s">
        <v>239</v>
      </c>
      <c r="B7" s="67">
        <f>SUM(B8:B18)</f>
        <v>680</v>
      </c>
      <c r="C7" s="68">
        <v>1.429</v>
      </c>
    </row>
    <row r="8" spans="1:3" ht="18" customHeight="1">
      <c r="A8" s="50" t="s">
        <v>240</v>
      </c>
      <c r="B8" s="67">
        <v>413</v>
      </c>
      <c r="C8" s="68">
        <v>1.163</v>
      </c>
    </row>
    <row r="9" spans="1:3" ht="18" customHeight="1">
      <c r="A9" s="50" t="s">
        <v>241</v>
      </c>
      <c r="B9" s="67">
        <v>0</v>
      </c>
      <c r="C9" s="68"/>
    </row>
    <row r="10" spans="1:3" ht="18" customHeight="1">
      <c r="A10" s="50" t="s">
        <v>242</v>
      </c>
      <c r="B10" s="67">
        <v>0</v>
      </c>
      <c r="C10" s="68"/>
    </row>
    <row r="11" spans="1:3" ht="18" customHeight="1">
      <c r="A11" s="50" t="s">
        <v>243</v>
      </c>
      <c r="B11" s="67">
        <v>42</v>
      </c>
      <c r="C11" s="68">
        <v>2.8</v>
      </c>
    </row>
    <row r="12" spans="1:3" ht="18" customHeight="1">
      <c r="A12" s="50" t="s">
        <v>244</v>
      </c>
      <c r="B12" s="67">
        <v>0</v>
      </c>
      <c r="C12" s="68"/>
    </row>
    <row r="13" spans="1:3" ht="18" customHeight="1">
      <c r="A13" s="50" t="s">
        <v>245</v>
      </c>
      <c r="B13" s="67">
        <v>0</v>
      </c>
      <c r="C13" s="68"/>
    </row>
    <row r="14" spans="1:3" ht="18" customHeight="1">
      <c r="A14" s="50" t="s">
        <v>246</v>
      </c>
      <c r="B14" s="67">
        <v>0</v>
      </c>
      <c r="C14" s="68"/>
    </row>
    <row r="15" spans="1:3" ht="18" customHeight="1">
      <c r="A15" s="50" t="s">
        <v>247</v>
      </c>
      <c r="B15" s="67">
        <v>40</v>
      </c>
      <c r="C15" s="68">
        <v>1.111</v>
      </c>
    </row>
    <row r="16" spans="1:3" ht="18" customHeight="1">
      <c r="A16" s="50" t="s">
        <v>248</v>
      </c>
      <c r="B16" s="67">
        <v>0</v>
      </c>
      <c r="C16" s="68"/>
    </row>
    <row r="17" spans="1:3" ht="18" customHeight="1">
      <c r="A17" s="50" t="s">
        <v>249</v>
      </c>
      <c r="B17" s="67">
        <v>13</v>
      </c>
      <c r="C17" s="68">
        <v>1</v>
      </c>
    </row>
    <row r="18" spans="1:3" ht="18" customHeight="1">
      <c r="A18" s="50" t="s">
        <v>250</v>
      </c>
      <c r="B18" s="67">
        <v>172</v>
      </c>
      <c r="C18" s="68">
        <v>3.018</v>
      </c>
    </row>
    <row r="19" spans="1:3" ht="18" customHeight="1">
      <c r="A19" s="49" t="s">
        <v>251</v>
      </c>
      <c r="B19" s="67">
        <f>SUM(B20:B27)</f>
        <v>418</v>
      </c>
      <c r="C19" s="68">
        <v>1.133</v>
      </c>
    </row>
    <row r="20" spans="1:3" ht="18" customHeight="1">
      <c r="A20" s="50" t="s">
        <v>240</v>
      </c>
      <c r="B20" s="67">
        <v>257</v>
      </c>
      <c r="C20" s="68">
        <v>0.938</v>
      </c>
    </row>
    <row r="21" spans="1:3" ht="18" customHeight="1">
      <c r="A21" s="50" t="s">
        <v>241</v>
      </c>
      <c r="B21" s="67">
        <v>0</v>
      </c>
      <c r="C21" s="68"/>
    </row>
    <row r="22" spans="1:3" ht="18" customHeight="1">
      <c r="A22" s="50" t="s">
        <v>242</v>
      </c>
      <c r="B22" s="67">
        <v>0</v>
      </c>
      <c r="C22" s="68"/>
    </row>
    <row r="23" spans="1:3" ht="18" customHeight="1">
      <c r="A23" s="50" t="s">
        <v>252</v>
      </c>
      <c r="B23" s="67">
        <v>0</v>
      </c>
      <c r="C23" s="68"/>
    </row>
    <row r="24" spans="1:3" ht="18" customHeight="1">
      <c r="A24" s="50" t="s">
        <v>253</v>
      </c>
      <c r="B24" s="67">
        <v>28</v>
      </c>
      <c r="C24" s="68">
        <v>1.333</v>
      </c>
    </row>
    <row r="25" spans="1:3" ht="18" customHeight="1">
      <c r="A25" s="50" t="s">
        <v>254</v>
      </c>
      <c r="B25" s="67">
        <v>0</v>
      </c>
      <c r="C25" s="68"/>
    </row>
    <row r="26" spans="1:3" ht="18" customHeight="1">
      <c r="A26" s="50" t="s">
        <v>249</v>
      </c>
      <c r="B26" s="67">
        <v>14</v>
      </c>
      <c r="C26" s="68">
        <v>1</v>
      </c>
    </row>
    <row r="27" spans="1:3" ht="18" customHeight="1">
      <c r="A27" s="50" t="s">
        <v>255</v>
      </c>
      <c r="B27" s="67">
        <v>119</v>
      </c>
      <c r="C27" s="68">
        <v>2.38</v>
      </c>
    </row>
    <row r="28" spans="1:3" ht="18" customHeight="1">
      <c r="A28" s="49" t="s">
        <v>256</v>
      </c>
      <c r="B28" s="67">
        <f>SUM(B29:B39)</f>
        <v>5696</v>
      </c>
      <c r="C28" s="68">
        <v>0.833</v>
      </c>
    </row>
    <row r="29" spans="1:3" ht="18" customHeight="1">
      <c r="A29" s="50" t="s">
        <v>240</v>
      </c>
      <c r="B29" s="67">
        <v>1286</v>
      </c>
      <c r="C29" s="68">
        <v>1.144</v>
      </c>
    </row>
    <row r="30" spans="1:3" ht="18" customHeight="1">
      <c r="A30" s="50" t="s">
        <v>241</v>
      </c>
      <c r="B30" s="67">
        <v>0</v>
      </c>
      <c r="C30" s="68"/>
    </row>
    <row r="31" spans="1:3" ht="18" customHeight="1">
      <c r="A31" s="50" t="s">
        <v>242</v>
      </c>
      <c r="B31" s="67">
        <v>0</v>
      </c>
      <c r="C31" s="68"/>
    </row>
    <row r="32" spans="1:3" ht="18" customHeight="1">
      <c r="A32" s="50" t="s">
        <v>257</v>
      </c>
      <c r="B32" s="67">
        <v>0</v>
      </c>
      <c r="C32" s="68"/>
    </row>
    <row r="33" spans="1:3" ht="18" customHeight="1">
      <c r="A33" s="50" t="s">
        <v>258</v>
      </c>
      <c r="B33" s="67">
        <v>0</v>
      </c>
      <c r="C33" s="68"/>
    </row>
    <row r="34" spans="1:3" ht="18" customHeight="1">
      <c r="A34" s="50" t="s">
        <v>259</v>
      </c>
      <c r="B34" s="67">
        <v>0</v>
      </c>
      <c r="C34" s="68"/>
    </row>
    <row r="35" spans="1:3" ht="18" customHeight="1">
      <c r="A35" s="50" t="s">
        <v>260</v>
      </c>
      <c r="B35" s="67">
        <v>0</v>
      </c>
      <c r="C35" s="68"/>
    </row>
    <row r="36" spans="1:3" ht="18" customHeight="1">
      <c r="A36" s="50" t="s">
        <v>261</v>
      </c>
      <c r="B36" s="67">
        <v>126</v>
      </c>
      <c r="C36" s="68">
        <v>1.273</v>
      </c>
    </row>
    <row r="37" spans="1:3" ht="18" customHeight="1">
      <c r="A37" s="50" t="s">
        <v>262</v>
      </c>
      <c r="B37" s="67">
        <v>0</v>
      </c>
      <c r="C37" s="68"/>
    </row>
    <row r="38" spans="1:3" ht="18" customHeight="1">
      <c r="A38" s="50" t="s">
        <v>249</v>
      </c>
      <c r="B38" s="67">
        <v>1181</v>
      </c>
      <c r="C38" s="68">
        <v>1.141</v>
      </c>
    </row>
    <row r="39" spans="1:3" ht="18" customHeight="1">
      <c r="A39" s="50" t="s">
        <v>263</v>
      </c>
      <c r="B39" s="67">
        <v>3103</v>
      </c>
      <c r="C39" s="68">
        <v>0.695</v>
      </c>
    </row>
    <row r="40" spans="1:3" ht="18" customHeight="1">
      <c r="A40" s="49" t="s">
        <v>264</v>
      </c>
      <c r="B40" s="67">
        <f>SUM(B41:B51)</f>
        <v>441</v>
      </c>
      <c r="C40" s="68">
        <v>0.54</v>
      </c>
    </row>
    <row r="41" spans="1:3" ht="18" customHeight="1">
      <c r="A41" s="50" t="s">
        <v>240</v>
      </c>
      <c r="B41" s="67">
        <v>111</v>
      </c>
      <c r="C41" s="68">
        <v>0.712</v>
      </c>
    </row>
    <row r="42" spans="1:3" ht="18" customHeight="1">
      <c r="A42" s="50" t="s">
        <v>241</v>
      </c>
      <c r="B42" s="67">
        <v>0</v>
      </c>
      <c r="C42" s="68"/>
    </row>
    <row r="43" spans="1:3" ht="18" customHeight="1">
      <c r="A43" s="50" t="s">
        <v>242</v>
      </c>
      <c r="B43" s="67">
        <v>0</v>
      </c>
      <c r="C43" s="68"/>
    </row>
    <row r="44" spans="1:3" ht="18" customHeight="1">
      <c r="A44" s="50" t="s">
        <v>265</v>
      </c>
      <c r="B44" s="67">
        <v>15</v>
      </c>
      <c r="C44" s="68">
        <v>1</v>
      </c>
    </row>
    <row r="45" spans="1:3" ht="18" customHeight="1">
      <c r="A45" s="50" t="s">
        <v>266</v>
      </c>
      <c r="B45" s="67">
        <v>0</v>
      </c>
      <c r="C45" s="68"/>
    </row>
    <row r="46" spans="1:3" ht="18" customHeight="1">
      <c r="A46" s="50" t="s">
        <v>267</v>
      </c>
      <c r="B46" s="67">
        <v>0</v>
      </c>
      <c r="C46" s="68"/>
    </row>
    <row r="47" spans="1:3" ht="18" customHeight="1">
      <c r="A47" s="50" t="s">
        <v>268</v>
      </c>
      <c r="B47" s="67">
        <v>0</v>
      </c>
      <c r="C47" s="68"/>
    </row>
    <row r="48" spans="1:3" ht="18" customHeight="1">
      <c r="A48" s="50" t="s">
        <v>269</v>
      </c>
      <c r="B48" s="67">
        <v>1</v>
      </c>
      <c r="C48" s="68">
        <v>1</v>
      </c>
    </row>
    <row r="49" spans="1:3" ht="18" customHeight="1">
      <c r="A49" s="50" t="s">
        <v>270</v>
      </c>
      <c r="B49" s="67">
        <v>0</v>
      </c>
      <c r="C49" s="68"/>
    </row>
    <row r="50" spans="1:3" ht="18" customHeight="1">
      <c r="A50" s="50" t="s">
        <v>249</v>
      </c>
      <c r="B50" s="67">
        <v>44</v>
      </c>
      <c r="C50" s="68">
        <v>1.257</v>
      </c>
    </row>
    <row r="51" spans="1:3" ht="18" customHeight="1">
      <c r="A51" s="50" t="s">
        <v>271</v>
      </c>
      <c r="B51" s="67">
        <v>270</v>
      </c>
      <c r="C51" s="68">
        <v>0.443</v>
      </c>
    </row>
    <row r="52" spans="1:3" ht="18" customHeight="1">
      <c r="A52" s="49" t="s">
        <v>272</v>
      </c>
      <c r="B52" s="67">
        <f>SUM(B53:B62)</f>
        <v>367</v>
      </c>
      <c r="C52" s="68">
        <v>1.325</v>
      </c>
    </row>
    <row r="53" spans="1:3" ht="18" customHeight="1">
      <c r="A53" s="50" t="s">
        <v>240</v>
      </c>
      <c r="B53" s="67">
        <v>217</v>
      </c>
      <c r="C53" s="68">
        <v>1.192</v>
      </c>
    </row>
    <row r="54" spans="1:3" ht="18" customHeight="1">
      <c r="A54" s="50" t="s">
        <v>241</v>
      </c>
      <c r="B54" s="67">
        <v>0</v>
      </c>
      <c r="C54" s="68"/>
    </row>
    <row r="55" spans="1:3" ht="18" customHeight="1">
      <c r="A55" s="50" t="s">
        <v>242</v>
      </c>
      <c r="B55" s="67">
        <v>0</v>
      </c>
      <c r="C55" s="68"/>
    </row>
    <row r="56" spans="1:3" ht="18" customHeight="1">
      <c r="A56" s="50" t="s">
        <v>273</v>
      </c>
      <c r="B56" s="67">
        <v>0</v>
      </c>
      <c r="C56" s="68"/>
    </row>
    <row r="57" spans="1:3" ht="18" customHeight="1">
      <c r="A57" s="50" t="s">
        <v>274</v>
      </c>
      <c r="B57" s="67">
        <v>3</v>
      </c>
      <c r="C57" s="68"/>
    </row>
    <row r="58" spans="1:3" ht="18" customHeight="1">
      <c r="A58" s="50" t="s">
        <v>275</v>
      </c>
      <c r="B58" s="67">
        <v>0</v>
      </c>
      <c r="C58" s="68"/>
    </row>
    <row r="59" spans="1:3" ht="18" customHeight="1">
      <c r="A59" s="50" t="s">
        <v>276</v>
      </c>
      <c r="B59" s="67">
        <v>112</v>
      </c>
      <c r="C59" s="68">
        <v>1.898</v>
      </c>
    </row>
    <row r="60" spans="1:3" ht="18" customHeight="1">
      <c r="A60" s="50" t="s">
        <v>277</v>
      </c>
      <c r="B60" s="67">
        <v>24</v>
      </c>
      <c r="C60" s="68">
        <v>1.2</v>
      </c>
    </row>
    <row r="61" spans="1:3" ht="18" customHeight="1">
      <c r="A61" s="50" t="s">
        <v>249</v>
      </c>
      <c r="B61" s="67">
        <v>11</v>
      </c>
      <c r="C61" s="68">
        <v>0.688</v>
      </c>
    </row>
    <row r="62" spans="1:3" ht="18" customHeight="1">
      <c r="A62" s="50" t="s">
        <v>278</v>
      </c>
      <c r="B62" s="67">
        <v>0</v>
      </c>
      <c r="C62" s="68"/>
    </row>
    <row r="63" spans="1:3" ht="18" customHeight="1">
      <c r="A63" s="49" t="s">
        <v>279</v>
      </c>
      <c r="B63" s="67">
        <f>SUM(B64:B73)</f>
        <v>961</v>
      </c>
      <c r="C63" s="68">
        <v>1.232</v>
      </c>
    </row>
    <row r="64" spans="1:3" ht="18" customHeight="1">
      <c r="A64" s="50" t="s">
        <v>240</v>
      </c>
      <c r="B64" s="67">
        <v>159</v>
      </c>
      <c r="C64" s="68">
        <v>1.144</v>
      </c>
    </row>
    <row r="65" spans="1:3" ht="18" customHeight="1">
      <c r="A65" s="50" t="s">
        <v>241</v>
      </c>
      <c r="B65" s="67">
        <v>0</v>
      </c>
      <c r="C65" s="68"/>
    </row>
    <row r="66" spans="1:3" ht="18" customHeight="1">
      <c r="A66" s="50" t="s">
        <v>242</v>
      </c>
      <c r="B66" s="67">
        <v>0</v>
      </c>
      <c r="C66" s="68"/>
    </row>
    <row r="67" spans="1:3" ht="18" customHeight="1">
      <c r="A67" s="50" t="s">
        <v>280</v>
      </c>
      <c r="B67" s="67">
        <v>0</v>
      </c>
      <c r="C67" s="68"/>
    </row>
    <row r="68" spans="1:3" ht="18" customHeight="1">
      <c r="A68" s="50" t="s">
        <v>281</v>
      </c>
      <c r="B68" s="67">
        <v>0</v>
      </c>
      <c r="C68" s="68"/>
    </row>
    <row r="69" spans="1:3" ht="18" customHeight="1">
      <c r="A69" s="50" t="s">
        <v>282</v>
      </c>
      <c r="B69" s="67">
        <v>0</v>
      </c>
      <c r="C69" s="68"/>
    </row>
    <row r="70" spans="1:3" ht="18" customHeight="1">
      <c r="A70" s="50" t="s">
        <v>283</v>
      </c>
      <c r="B70" s="67">
        <v>0</v>
      </c>
      <c r="C70" s="68"/>
    </row>
    <row r="71" spans="1:3" ht="18" customHeight="1">
      <c r="A71" s="50" t="s">
        <v>284</v>
      </c>
      <c r="B71" s="67">
        <v>0</v>
      </c>
      <c r="C71" s="68"/>
    </row>
    <row r="72" spans="1:3" ht="18" customHeight="1">
      <c r="A72" s="50" t="s">
        <v>249</v>
      </c>
      <c r="B72" s="67">
        <v>464</v>
      </c>
      <c r="C72" s="68">
        <v>1.178</v>
      </c>
    </row>
    <row r="73" spans="1:3" ht="18" customHeight="1">
      <c r="A73" s="50" t="s">
        <v>285</v>
      </c>
      <c r="B73" s="67">
        <v>338</v>
      </c>
      <c r="C73" s="68">
        <v>1.716</v>
      </c>
    </row>
    <row r="74" spans="1:3" ht="18" customHeight="1">
      <c r="A74" s="49" t="s">
        <v>286</v>
      </c>
      <c r="B74" s="67">
        <f>SUM(B75:B85)</f>
        <v>725</v>
      </c>
      <c r="C74" s="68">
        <v>0.879</v>
      </c>
    </row>
    <row r="75" spans="1:3" ht="18" customHeight="1">
      <c r="A75" s="50" t="s">
        <v>240</v>
      </c>
      <c r="B75" s="67">
        <v>0</v>
      </c>
      <c r="C75" s="68"/>
    </row>
    <row r="76" spans="1:3" ht="18" customHeight="1">
      <c r="A76" s="50" t="s">
        <v>241</v>
      </c>
      <c r="B76" s="67">
        <v>0</v>
      </c>
      <c r="C76" s="68"/>
    </row>
    <row r="77" spans="1:3" ht="18" customHeight="1">
      <c r="A77" s="50" t="s">
        <v>242</v>
      </c>
      <c r="B77" s="67">
        <v>0</v>
      </c>
      <c r="C77" s="68"/>
    </row>
    <row r="78" spans="1:3" ht="18" customHeight="1">
      <c r="A78" s="50" t="s">
        <v>287</v>
      </c>
      <c r="B78" s="67">
        <v>0</v>
      </c>
      <c r="C78" s="68"/>
    </row>
    <row r="79" spans="1:3" ht="18" customHeight="1">
      <c r="A79" s="50" t="s">
        <v>288</v>
      </c>
      <c r="B79" s="67">
        <v>0</v>
      </c>
      <c r="C79" s="68"/>
    </row>
    <row r="80" spans="1:3" ht="18" customHeight="1">
      <c r="A80" s="50" t="s">
        <v>289</v>
      </c>
      <c r="B80" s="67">
        <v>0</v>
      </c>
      <c r="C80" s="68"/>
    </row>
    <row r="81" spans="1:3" ht="18" customHeight="1">
      <c r="A81" s="50" t="s">
        <v>290</v>
      </c>
      <c r="B81" s="67">
        <v>0</v>
      </c>
      <c r="C81" s="68"/>
    </row>
    <row r="82" spans="1:3" ht="18" customHeight="1">
      <c r="A82" s="50" t="s">
        <v>291</v>
      </c>
      <c r="B82" s="67">
        <v>0</v>
      </c>
      <c r="C82" s="68"/>
    </row>
    <row r="83" spans="1:3" ht="18" customHeight="1">
      <c r="A83" s="50" t="s">
        <v>283</v>
      </c>
      <c r="B83" s="67">
        <v>0</v>
      </c>
      <c r="C83" s="68"/>
    </row>
    <row r="84" spans="1:3" ht="18" customHeight="1">
      <c r="A84" s="50" t="s">
        <v>249</v>
      </c>
      <c r="B84" s="67">
        <v>0</v>
      </c>
      <c r="C84" s="68"/>
    </row>
    <row r="85" spans="1:3" ht="18" customHeight="1">
      <c r="A85" s="50" t="s">
        <v>292</v>
      </c>
      <c r="B85" s="67">
        <v>725</v>
      </c>
      <c r="C85" s="68">
        <v>0.879</v>
      </c>
    </row>
    <row r="86" spans="1:3" ht="18" customHeight="1">
      <c r="A86" s="49" t="s">
        <v>293</v>
      </c>
      <c r="B86" s="67">
        <f>SUM(B87:B94)</f>
        <v>310</v>
      </c>
      <c r="C86" s="68">
        <v>0.994</v>
      </c>
    </row>
    <row r="87" spans="1:3" ht="18" customHeight="1">
      <c r="A87" s="50" t="s">
        <v>240</v>
      </c>
      <c r="B87" s="67">
        <v>96</v>
      </c>
      <c r="C87" s="68">
        <v>0.793</v>
      </c>
    </row>
    <row r="88" spans="1:3" ht="18" customHeight="1">
      <c r="A88" s="50" t="s">
        <v>241</v>
      </c>
      <c r="B88" s="67">
        <v>0</v>
      </c>
      <c r="C88" s="68"/>
    </row>
    <row r="89" spans="1:3" ht="18" customHeight="1">
      <c r="A89" s="50" t="s">
        <v>242</v>
      </c>
      <c r="B89" s="67">
        <v>0</v>
      </c>
      <c r="C89" s="68"/>
    </row>
    <row r="90" spans="1:3" ht="18" customHeight="1">
      <c r="A90" s="50" t="s">
        <v>294</v>
      </c>
      <c r="B90" s="67">
        <v>13</v>
      </c>
      <c r="C90" s="68">
        <v>0.565</v>
      </c>
    </row>
    <row r="91" spans="1:3" ht="18" customHeight="1">
      <c r="A91" s="50" t="s">
        <v>295</v>
      </c>
      <c r="B91" s="67">
        <v>0</v>
      </c>
      <c r="C91" s="68"/>
    </row>
    <row r="92" spans="1:3" ht="18" customHeight="1">
      <c r="A92" s="50" t="s">
        <v>283</v>
      </c>
      <c r="B92" s="67">
        <v>0</v>
      </c>
      <c r="C92" s="68"/>
    </row>
    <row r="93" spans="1:3" ht="18" customHeight="1">
      <c r="A93" s="50" t="s">
        <v>249</v>
      </c>
      <c r="B93" s="67">
        <v>134</v>
      </c>
      <c r="C93" s="68">
        <v>0.899</v>
      </c>
    </row>
    <row r="94" spans="1:3" ht="18" customHeight="1">
      <c r="A94" s="50" t="s">
        <v>296</v>
      </c>
      <c r="B94" s="67">
        <v>67</v>
      </c>
      <c r="C94" s="68">
        <v>3.526</v>
      </c>
    </row>
    <row r="95" spans="1:3" ht="18" customHeight="1">
      <c r="A95" s="49" t="s">
        <v>297</v>
      </c>
      <c r="B95" s="67">
        <f>SUM(B96:B104)</f>
        <v>0</v>
      </c>
      <c r="C95" s="68"/>
    </row>
    <row r="96" spans="1:3" ht="18" customHeight="1">
      <c r="A96" s="50" t="s">
        <v>240</v>
      </c>
      <c r="B96" s="67">
        <v>0</v>
      </c>
      <c r="C96" s="68"/>
    </row>
    <row r="97" spans="1:3" ht="18" customHeight="1">
      <c r="A97" s="50" t="s">
        <v>241</v>
      </c>
      <c r="B97" s="67">
        <v>0</v>
      </c>
      <c r="C97" s="68"/>
    </row>
    <row r="98" spans="1:3" ht="18" customHeight="1">
      <c r="A98" s="50" t="s">
        <v>242</v>
      </c>
      <c r="B98" s="67">
        <v>0</v>
      </c>
      <c r="C98" s="68"/>
    </row>
    <row r="99" spans="1:3" ht="18" customHeight="1">
      <c r="A99" s="50" t="s">
        <v>298</v>
      </c>
      <c r="B99" s="67">
        <v>0</v>
      </c>
      <c r="C99" s="68"/>
    </row>
    <row r="100" spans="1:3" ht="18" customHeight="1">
      <c r="A100" s="50" t="s">
        <v>299</v>
      </c>
      <c r="B100" s="67">
        <v>0</v>
      </c>
      <c r="C100" s="68"/>
    </row>
    <row r="101" spans="1:3" ht="18" customHeight="1">
      <c r="A101" s="50" t="s">
        <v>300</v>
      </c>
      <c r="B101" s="67">
        <v>0</v>
      </c>
      <c r="C101" s="68"/>
    </row>
    <row r="102" spans="1:3" ht="18" customHeight="1">
      <c r="A102" s="50" t="s">
        <v>283</v>
      </c>
      <c r="B102" s="67">
        <v>0</v>
      </c>
      <c r="C102" s="68"/>
    </row>
    <row r="103" spans="1:3" ht="18" customHeight="1">
      <c r="A103" s="50" t="s">
        <v>249</v>
      </c>
      <c r="B103" s="67">
        <v>0</v>
      </c>
      <c r="C103" s="68"/>
    </row>
    <row r="104" spans="1:3" ht="18" customHeight="1">
      <c r="A104" s="50" t="s">
        <v>301</v>
      </c>
      <c r="B104" s="67">
        <v>0</v>
      </c>
      <c r="C104" s="68"/>
    </row>
    <row r="105" spans="1:3" ht="18" customHeight="1">
      <c r="A105" s="49" t="s">
        <v>302</v>
      </c>
      <c r="B105" s="67">
        <f>SUM(B106:B119)</f>
        <v>614</v>
      </c>
      <c r="C105" s="68">
        <v>1.907</v>
      </c>
    </row>
    <row r="106" spans="1:3" ht="18" customHeight="1">
      <c r="A106" s="50" t="s">
        <v>240</v>
      </c>
      <c r="B106" s="67">
        <v>148</v>
      </c>
      <c r="C106" s="68">
        <v>0.725</v>
      </c>
    </row>
    <row r="107" spans="1:3" ht="18" customHeight="1">
      <c r="A107" s="50" t="s">
        <v>241</v>
      </c>
      <c r="B107" s="67">
        <v>0</v>
      </c>
      <c r="C107" s="68"/>
    </row>
    <row r="108" spans="1:3" ht="18" customHeight="1">
      <c r="A108" s="50" t="s">
        <v>242</v>
      </c>
      <c r="B108" s="67">
        <v>0</v>
      </c>
      <c r="C108" s="68"/>
    </row>
    <row r="109" spans="1:3" ht="18" customHeight="1">
      <c r="A109" s="50" t="s">
        <v>303</v>
      </c>
      <c r="B109" s="67">
        <v>0</v>
      </c>
      <c r="C109" s="68"/>
    </row>
    <row r="110" spans="1:3" ht="18" customHeight="1">
      <c r="A110" s="50" t="s">
        <v>304</v>
      </c>
      <c r="B110" s="67">
        <v>0</v>
      </c>
      <c r="C110" s="68"/>
    </row>
    <row r="111" spans="1:3" ht="18" customHeight="1">
      <c r="A111" s="50" t="s">
        <v>305</v>
      </c>
      <c r="B111" s="67">
        <v>12</v>
      </c>
      <c r="C111" s="68">
        <v>1</v>
      </c>
    </row>
    <row r="112" spans="1:3" ht="18" customHeight="1">
      <c r="A112" s="50" t="s">
        <v>306</v>
      </c>
      <c r="B112" s="67">
        <v>0</v>
      </c>
      <c r="C112" s="68"/>
    </row>
    <row r="113" spans="1:3" ht="18" customHeight="1">
      <c r="A113" s="50" t="s">
        <v>307</v>
      </c>
      <c r="B113" s="67">
        <v>341</v>
      </c>
      <c r="C113" s="68"/>
    </row>
    <row r="114" spans="1:3" ht="18" customHeight="1">
      <c r="A114" s="50" t="s">
        <v>308</v>
      </c>
      <c r="B114" s="67">
        <v>0</v>
      </c>
      <c r="C114" s="68"/>
    </row>
    <row r="115" spans="1:3" ht="18" customHeight="1">
      <c r="A115" s="50" t="s">
        <v>309</v>
      </c>
      <c r="B115" s="67">
        <v>0</v>
      </c>
      <c r="C115" s="68"/>
    </row>
    <row r="116" spans="1:3" ht="18" customHeight="1">
      <c r="A116" s="50" t="s">
        <v>310</v>
      </c>
      <c r="B116" s="67">
        <v>0</v>
      </c>
      <c r="C116" s="68"/>
    </row>
    <row r="117" spans="1:3" ht="18" customHeight="1">
      <c r="A117" s="50" t="s">
        <v>311</v>
      </c>
      <c r="B117" s="67">
        <v>0</v>
      </c>
      <c r="C117" s="68"/>
    </row>
    <row r="118" spans="1:3" ht="18" customHeight="1">
      <c r="A118" s="50" t="s">
        <v>249</v>
      </c>
      <c r="B118" s="67">
        <v>12</v>
      </c>
      <c r="C118" s="68">
        <v>0.218</v>
      </c>
    </row>
    <row r="119" spans="1:3" ht="18" customHeight="1">
      <c r="A119" s="50" t="s">
        <v>312</v>
      </c>
      <c r="B119" s="67">
        <v>101</v>
      </c>
      <c r="C119" s="68">
        <v>1.98</v>
      </c>
    </row>
    <row r="120" spans="1:3" ht="18" customHeight="1">
      <c r="A120" s="49" t="s">
        <v>313</v>
      </c>
      <c r="B120" s="67">
        <f>SUM(B121:B128)</f>
        <v>386</v>
      </c>
      <c r="C120" s="68">
        <v>0.873</v>
      </c>
    </row>
    <row r="121" spans="1:3" ht="18" customHeight="1">
      <c r="A121" s="50" t="s">
        <v>240</v>
      </c>
      <c r="B121" s="67">
        <v>220</v>
      </c>
      <c r="C121" s="68">
        <v>1.1</v>
      </c>
    </row>
    <row r="122" spans="1:3" ht="18" customHeight="1">
      <c r="A122" s="50" t="s">
        <v>241</v>
      </c>
      <c r="B122" s="67">
        <v>0</v>
      </c>
      <c r="C122" s="68"/>
    </row>
    <row r="123" spans="1:3" ht="18" customHeight="1">
      <c r="A123" s="50" t="s">
        <v>242</v>
      </c>
      <c r="B123" s="67">
        <v>0</v>
      </c>
      <c r="C123" s="68"/>
    </row>
    <row r="124" spans="1:3" ht="18" customHeight="1">
      <c r="A124" s="50" t="s">
        <v>314</v>
      </c>
      <c r="B124" s="67">
        <v>0</v>
      </c>
      <c r="C124" s="68"/>
    </row>
    <row r="125" spans="1:3" ht="18" customHeight="1">
      <c r="A125" s="50" t="s">
        <v>315</v>
      </c>
      <c r="B125" s="67">
        <v>0</v>
      </c>
      <c r="C125" s="68"/>
    </row>
    <row r="126" spans="1:3" ht="18" customHeight="1">
      <c r="A126" s="50" t="s">
        <v>316</v>
      </c>
      <c r="B126" s="67">
        <v>0</v>
      </c>
      <c r="C126" s="68"/>
    </row>
    <row r="127" spans="1:3" ht="18" customHeight="1">
      <c r="A127" s="50" t="s">
        <v>249</v>
      </c>
      <c r="B127" s="67">
        <v>16</v>
      </c>
      <c r="C127" s="68">
        <v>1</v>
      </c>
    </row>
    <row r="128" spans="1:3" ht="18" customHeight="1">
      <c r="A128" s="50" t="s">
        <v>317</v>
      </c>
      <c r="B128" s="67">
        <v>150</v>
      </c>
      <c r="C128" s="68">
        <v>0.664</v>
      </c>
    </row>
    <row r="129" spans="1:3" ht="18" customHeight="1">
      <c r="A129" s="49" t="s">
        <v>318</v>
      </c>
      <c r="B129" s="67">
        <f>SUM(B130:B139)</f>
        <v>624</v>
      </c>
      <c r="C129" s="68">
        <v>1.205</v>
      </c>
    </row>
    <row r="130" spans="1:3" ht="18" customHeight="1">
      <c r="A130" s="50" t="s">
        <v>240</v>
      </c>
      <c r="B130" s="67">
        <v>149</v>
      </c>
      <c r="C130" s="68">
        <v>0.823</v>
      </c>
    </row>
    <row r="131" spans="1:3" ht="18" customHeight="1">
      <c r="A131" s="50" t="s">
        <v>241</v>
      </c>
      <c r="B131" s="67">
        <v>0</v>
      </c>
      <c r="C131" s="68"/>
    </row>
    <row r="132" spans="1:3" ht="18" customHeight="1">
      <c r="A132" s="50" t="s">
        <v>242</v>
      </c>
      <c r="B132" s="67">
        <v>0</v>
      </c>
      <c r="C132" s="68"/>
    </row>
    <row r="133" spans="1:3" ht="18" customHeight="1">
      <c r="A133" s="50" t="s">
        <v>319</v>
      </c>
      <c r="B133" s="67">
        <v>0</v>
      </c>
      <c r="C133" s="68"/>
    </row>
    <row r="134" spans="1:3" ht="18" customHeight="1">
      <c r="A134" s="50" t="s">
        <v>320</v>
      </c>
      <c r="B134" s="67">
        <v>0</v>
      </c>
      <c r="C134" s="68"/>
    </row>
    <row r="135" spans="1:3" ht="18" customHeight="1">
      <c r="A135" s="50" t="s">
        <v>321</v>
      </c>
      <c r="B135" s="67">
        <v>0</v>
      </c>
      <c r="C135" s="68"/>
    </row>
    <row r="136" spans="1:3" ht="18" customHeight="1">
      <c r="A136" s="50" t="s">
        <v>322</v>
      </c>
      <c r="B136" s="67">
        <v>0</v>
      </c>
      <c r="C136" s="68"/>
    </row>
    <row r="137" spans="1:3" ht="18" customHeight="1">
      <c r="A137" s="50" t="s">
        <v>323</v>
      </c>
      <c r="B137" s="67">
        <v>0</v>
      </c>
      <c r="C137" s="68"/>
    </row>
    <row r="138" spans="1:3" ht="18" customHeight="1">
      <c r="A138" s="50" t="s">
        <v>249</v>
      </c>
      <c r="B138" s="67">
        <v>162</v>
      </c>
      <c r="C138" s="68">
        <v>1.35</v>
      </c>
    </row>
    <row r="139" spans="1:3" ht="18" customHeight="1">
      <c r="A139" s="50" t="s">
        <v>324</v>
      </c>
      <c r="B139" s="67">
        <v>313</v>
      </c>
      <c r="C139" s="68">
        <v>1.442</v>
      </c>
    </row>
    <row r="140" spans="1:3" ht="18" customHeight="1">
      <c r="A140" s="49" t="s">
        <v>325</v>
      </c>
      <c r="B140" s="67">
        <f>SUM(B141:B151)</f>
        <v>0</v>
      </c>
      <c r="C140" s="68"/>
    </row>
    <row r="141" spans="1:3" ht="18" customHeight="1">
      <c r="A141" s="50" t="s">
        <v>240</v>
      </c>
      <c r="B141" s="67">
        <v>0</v>
      </c>
      <c r="C141" s="68"/>
    </row>
    <row r="142" spans="1:3" ht="18" customHeight="1">
      <c r="A142" s="50" t="s">
        <v>241</v>
      </c>
      <c r="B142" s="67">
        <v>0</v>
      </c>
      <c r="C142" s="68"/>
    </row>
    <row r="143" spans="1:3" ht="18" customHeight="1">
      <c r="A143" s="50" t="s">
        <v>242</v>
      </c>
      <c r="B143" s="67">
        <v>0</v>
      </c>
      <c r="C143" s="68"/>
    </row>
    <row r="144" spans="1:3" ht="18" customHeight="1">
      <c r="A144" s="50" t="s">
        <v>326</v>
      </c>
      <c r="B144" s="67">
        <v>0</v>
      </c>
      <c r="C144" s="68"/>
    </row>
    <row r="145" spans="1:3" ht="18" customHeight="1">
      <c r="A145" s="50" t="s">
        <v>327</v>
      </c>
      <c r="B145" s="67">
        <v>0</v>
      </c>
      <c r="C145" s="68"/>
    </row>
    <row r="146" spans="1:3" ht="18" customHeight="1">
      <c r="A146" s="50" t="s">
        <v>328</v>
      </c>
      <c r="B146" s="67">
        <v>0</v>
      </c>
      <c r="C146" s="68"/>
    </row>
    <row r="147" spans="1:3" ht="18" customHeight="1">
      <c r="A147" s="50" t="s">
        <v>329</v>
      </c>
      <c r="B147" s="67">
        <v>0</v>
      </c>
      <c r="C147" s="68"/>
    </row>
    <row r="148" spans="1:3" ht="18" customHeight="1">
      <c r="A148" s="50" t="s">
        <v>330</v>
      </c>
      <c r="B148" s="67">
        <v>0</v>
      </c>
      <c r="C148" s="68"/>
    </row>
    <row r="149" spans="1:3" ht="18" customHeight="1">
      <c r="A149" s="50" t="s">
        <v>331</v>
      </c>
      <c r="B149" s="67">
        <v>0</v>
      </c>
      <c r="C149" s="68"/>
    </row>
    <row r="150" spans="1:3" ht="18" customHeight="1">
      <c r="A150" s="50" t="s">
        <v>249</v>
      </c>
      <c r="B150" s="67">
        <v>0</v>
      </c>
      <c r="C150" s="68"/>
    </row>
    <row r="151" spans="1:3" ht="18" customHeight="1">
      <c r="A151" s="50" t="s">
        <v>332</v>
      </c>
      <c r="B151" s="67">
        <v>0</v>
      </c>
      <c r="C151" s="68"/>
    </row>
    <row r="152" spans="1:3" ht="18" customHeight="1">
      <c r="A152" s="49" t="s">
        <v>333</v>
      </c>
      <c r="B152" s="67">
        <f>SUM(B153:B161)</f>
        <v>85</v>
      </c>
      <c r="C152" s="68">
        <v>0.759</v>
      </c>
    </row>
    <row r="153" spans="1:3" ht="18" customHeight="1">
      <c r="A153" s="50" t="s">
        <v>240</v>
      </c>
      <c r="B153" s="67">
        <v>0</v>
      </c>
      <c r="C153" s="68"/>
    </row>
    <row r="154" spans="1:3" ht="18" customHeight="1">
      <c r="A154" s="50" t="s">
        <v>241</v>
      </c>
      <c r="B154" s="67">
        <v>0</v>
      </c>
      <c r="C154" s="68"/>
    </row>
    <row r="155" spans="1:3" ht="18" customHeight="1">
      <c r="A155" s="50" t="s">
        <v>242</v>
      </c>
      <c r="B155" s="67">
        <v>0</v>
      </c>
      <c r="C155" s="68"/>
    </row>
    <row r="156" spans="1:3" ht="18" customHeight="1">
      <c r="A156" s="50" t="s">
        <v>334</v>
      </c>
      <c r="B156" s="67">
        <v>0</v>
      </c>
      <c r="C156" s="68"/>
    </row>
    <row r="157" spans="1:3" ht="18" customHeight="1">
      <c r="A157" s="50" t="s">
        <v>335</v>
      </c>
      <c r="B157" s="67">
        <v>0</v>
      </c>
      <c r="C157" s="68"/>
    </row>
    <row r="158" spans="1:3" ht="18" customHeight="1">
      <c r="A158" s="50" t="s">
        <v>336</v>
      </c>
      <c r="B158" s="67">
        <v>82</v>
      </c>
      <c r="C158" s="68">
        <v>0.732</v>
      </c>
    </row>
    <row r="159" spans="1:3" ht="18" customHeight="1">
      <c r="A159" s="50" t="s">
        <v>283</v>
      </c>
      <c r="B159" s="67">
        <v>0</v>
      </c>
      <c r="C159" s="68"/>
    </row>
    <row r="160" spans="1:3" ht="18" customHeight="1">
      <c r="A160" s="50" t="s">
        <v>249</v>
      </c>
      <c r="B160" s="67">
        <v>0</v>
      </c>
      <c r="C160" s="68"/>
    </row>
    <row r="161" spans="1:3" ht="18" customHeight="1">
      <c r="A161" s="50" t="s">
        <v>337</v>
      </c>
      <c r="B161" s="67">
        <v>3</v>
      </c>
      <c r="C161" s="68"/>
    </row>
    <row r="162" spans="1:3" ht="18" customHeight="1">
      <c r="A162" s="49" t="s">
        <v>338</v>
      </c>
      <c r="B162" s="67">
        <f>SUM(B163:B174)</f>
        <v>16</v>
      </c>
      <c r="C162" s="68"/>
    </row>
    <row r="163" spans="1:3" ht="18" customHeight="1">
      <c r="A163" s="50" t="s">
        <v>240</v>
      </c>
      <c r="B163" s="67">
        <v>0</v>
      </c>
      <c r="C163" s="68"/>
    </row>
    <row r="164" spans="1:3" ht="18" customHeight="1">
      <c r="A164" s="50" t="s">
        <v>241</v>
      </c>
      <c r="B164" s="67">
        <v>0</v>
      </c>
      <c r="C164" s="68"/>
    </row>
    <row r="165" spans="1:3" ht="18" customHeight="1">
      <c r="A165" s="50" t="s">
        <v>242</v>
      </c>
      <c r="B165" s="67">
        <v>0</v>
      </c>
      <c r="C165" s="68"/>
    </row>
    <row r="166" spans="1:3" ht="18" customHeight="1">
      <c r="A166" s="50" t="s">
        <v>339</v>
      </c>
      <c r="B166" s="67">
        <v>0</v>
      </c>
      <c r="C166" s="68"/>
    </row>
    <row r="167" spans="1:3" ht="18" customHeight="1">
      <c r="A167" s="50" t="s">
        <v>340</v>
      </c>
      <c r="B167" s="67">
        <v>0</v>
      </c>
      <c r="C167" s="68"/>
    </row>
    <row r="168" spans="1:3" ht="18" customHeight="1">
      <c r="A168" s="50" t="s">
        <v>341</v>
      </c>
      <c r="B168" s="67">
        <v>0</v>
      </c>
      <c r="C168" s="68"/>
    </row>
    <row r="169" spans="1:3" ht="18" customHeight="1">
      <c r="A169" s="50" t="s">
        <v>342</v>
      </c>
      <c r="B169" s="67">
        <v>0</v>
      </c>
      <c r="C169" s="68"/>
    </row>
    <row r="170" spans="1:3" ht="18" customHeight="1">
      <c r="A170" s="50" t="s">
        <v>343</v>
      </c>
      <c r="B170" s="67">
        <v>14</v>
      </c>
      <c r="C170" s="68"/>
    </row>
    <row r="171" spans="1:3" ht="18" customHeight="1">
      <c r="A171" s="50" t="s">
        <v>344</v>
      </c>
      <c r="B171" s="67">
        <v>0</v>
      </c>
      <c r="C171" s="68"/>
    </row>
    <row r="172" spans="1:3" ht="18" customHeight="1">
      <c r="A172" s="50" t="s">
        <v>283</v>
      </c>
      <c r="B172" s="67">
        <v>0</v>
      </c>
      <c r="C172" s="68"/>
    </row>
    <row r="173" spans="1:3" ht="18" customHeight="1">
      <c r="A173" s="50" t="s">
        <v>249</v>
      </c>
      <c r="B173" s="67">
        <v>0</v>
      </c>
      <c r="C173" s="68"/>
    </row>
    <row r="174" spans="1:3" ht="18" customHeight="1">
      <c r="A174" s="50" t="s">
        <v>345</v>
      </c>
      <c r="B174" s="67">
        <v>2</v>
      </c>
      <c r="C174" s="68"/>
    </row>
    <row r="175" spans="1:3" ht="18" customHeight="1">
      <c r="A175" s="49" t="s">
        <v>346</v>
      </c>
      <c r="B175" s="67">
        <f>SUM(B176:B181)</f>
        <v>49</v>
      </c>
      <c r="C175" s="68">
        <v>1.14</v>
      </c>
    </row>
    <row r="176" spans="1:3" ht="18" customHeight="1">
      <c r="A176" s="50" t="s">
        <v>240</v>
      </c>
      <c r="B176" s="67">
        <v>28</v>
      </c>
      <c r="C176" s="68">
        <v>1.037</v>
      </c>
    </row>
    <row r="177" spans="1:3" ht="18" customHeight="1">
      <c r="A177" s="50" t="s">
        <v>241</v>
      </c>
      <c r="B177" s="67">
        <v>0</v>
      </c>
      <c r="C177" s="68"/>
    </row>
    <row r="178" spans="1:3" ht="18" customHeight="1">
      <c r="A178" s="50" t="s">
        <v>242</v>
      </c>
      <c r="B178" s="67">
        <v>0</v>
      </c>
      <c r="C178" s="68"/>
    </row>
    <row r="179" spans="1:3" ht="18" customHeight="1">
      <c r="A179" s="50" t="s">
        <v>347</v>
      </c>
      <c r="B179" s="67">
        <v>0</v>
      </c>
      <c r="C179" s="68"/>
    </row>
    <row r="180" spans="1:3" ht="18" customHeight="1">
      <c r="A180" s="50" t="s">
        <v>249</v>
      </c>
      <c r="B180" s="67">
        <v>0</v>
      </c>
      <c r="C180" s="68"/>
    </row>
    <row r="181" spans="1:3" ht="18" customHeight="1">
      <c r="A181" s="50" t="s">
        <v>348</v>
      </c>
      <c r="B181" s="67">
        <v>21</v>
      </c>
      <c r="C181" s="68">
        <v>1.313</v>
      </c>
    </row>
    <row r="182" spans="1:3" ht="18" customHeight="1">
      <c r="A182" s="49" t="s">
        <v>349</v>
      </c>
      <c r="B182" s="67">
        <f>SUM(B183:B188)</f>
        <v>0</v>
      </c>
      <c r="C182" s="68"/>
    </row>
    <row r="183" spans="1:3" ht="18" customHeight="1">
      <c r="A183" s="50" t="s">
        <v>240</v>
      </c>
      <c r="B183" s="67">
        <v>0</v>
      </c>
      <c r="C183" s="68"/>
    </row>
    <row r="184" spans="1:3" ht="18" customHeight="1">
      <c r="A184" s="50" t="s">
        <v>241</v>
      </c>
      <c r="B184" s="67">
        <v>0</v>
      </c>
      <c r="C184" s="68"/>
    </row>
    <row r="185" spans="1:3" ht="18" customHeight="1">
      <c r="A185" s="50" t="s">
        <v>242</v>
      </c>
      <c r="B185" s="67">
        <v>0</v>
      </c>
      <c r="C185" s="68"/>
    </row>
    <row r="186" spans="1:3" ht="18" customHeight="1">
      <c r="A186" s="50" t="s">
        <v>350</v>
      </c>
      <c r="B186" s="67">
        <v>0</v>
      </c>
      <c r="C186" s="68"/>
    </row>
    <row r="187" spans="1:3" ht="18" customHeight="1">
      <c r="A187" s="50" t="s">
        <v>249</v>
      </c>
      <c r="B187" s="67">
        <v>0</v>
      </c>
      <c r="C187" s="68"/>
    </row>
    <row r="188" spans="1:3" ht="18" customHeight="1">
      <c r="A188" s="50" t="s">
        <v>351</v>
      </c>
      <c r="B188" s="67">
        <v>0</v>
      </c>
      <c r="C188" s="68"/>
    </row>
    <row r="189" spans="1:3" ht="18" customHeight="1">
      <c r="A189" s="49" t="s">
        <v>352</v>
      </c>
      <c r="B189" s="67">
        <f>SUM(B190:B197)</f>
        <v>361</v>
      </c>
      <c r="C189" s="68">
        <v>0.771</v>
      </c>
    </row>
    <row r="190" spans="1:3" ht="18" customHeight="1">
      <c r="A190" s="50" t="s">
        <v>240</v>
      </c>
      <c r="B190" s="67">
        <v>169</v>
      </c>
      <c r="C190" s="68">
        <v>0.966</v>
      </c>
    </row>
    <row r="191" spans="1:3" ht="18" customHeight="1">
      <c r="A191" s="50" t="s">
        <v>241</v>
      </c>
      <c r="B191" s="67">
        <v>0</v>
      </c>
      <c r="C191" s="68"/>
    </row>
    <row r="192" spans="1:3" ht="18" customHeight="1">
      <c r="A192" s="50" t="s">
        <v>242</v>
      </c>
      <c r="B192" s="67">
        <v>0</v>
      </c>
      <c r="C192" s="68"/>
    </row>
    <row r="193" spans="1:3" ht="18" customHeight="1">
      <c r="A193" s="50" t="s">
        <v>353</v>
      </c>
      <c r="B193" s="67">
        <v>0</v>
      </c>
      <c r="C193" s="68"/>
    </row>
    <row r="194" spans="1:3" ht="18" customHeight="1">
      <c r="A194" s="50" t="s">
        <v>354</v>
      </c>
      <c r="B194" s="67">
        <v>8</v>
      </c>
      <c r="C194" s="68">
        <v>0.571</v>
      </c>
    </row>
    <row r="195" spans="1:3" ht="18" customHeight="1">
      <c r="A195" s="50" t="s">
        <v>355</v>
      </c>
      <c r="B195" s="67">
        <v>69</v>
      </c>
      <c r="C195" s="68">
        <v>0.335</v>
      </c>
    </row>
    <row r="196" spans="1:3" ht="18" customHeight="1">
      <c r="A196" s="50" t="s">
        <v>249</v>
      </c>
      <c r="B196" s="67">
        <v>8</v>
      </c>
      <c r="C196" s="68">
        <v>1.333</v>
      </c>
    </row>
    <row r="197" spans="1:3" ht="18" customHeight="1">
      <c r="A197" s="50" t="s">
        <v>356</v>
      </c>
      <c r="B197" s="67">
        <v>107</v>
      </c>
      <c r="C197" s="68">
        <v>1.597</v>
      </c>
    </row>
    <row r="198" spans="1:3" ht="18" customHeight="1">
      <c r="A198" s="49" t="s">
        <v>357</v>
      </c>
      <c r="B198" s="67">
        <f>SUM(B199:B203)</f>
        <v>77</v>
      </c>
      <c r="C198" s="68">
        <v>1.4</v>
      </c>
    </row>
    <row r="199" spans="1:3" ht="18" customHeight="1">
      <c r="A199" s="50" t="s">
        <v>240</v>
      </c>
      <c r="B199" s="67">
        <v>59</v>
      </c>
      <c r="C199" s="68">
        <v>1.405</v>
      </c>
    </row>
    <row r="200" spans="1:3" ht="18" customHeight="1">
      <c r="A200" s="50" t="s">
        <v>241</v>
      </c>
      <c r="B200" s="67">
        <v>0</v>
      </c>
      <c r="C200" s="68"/>
    </row>
    <row r="201" spans="1:3" ht="18" customHeight="1">
      <c r="A201" s="50" t="s">
        <v>242</v>
      </c>
      <c r="B201" s="67">
        <v>0</v>
      </c>
      <c r="C201" s="68"/>
    </row>
    <row r="202" spans="1:3" ht="18" customHeight="1">
      <c r="A202" s="50" t="s">
        <v>358</v>
      </c>
      <c r="B202" s="67">
        <v>0</v>
      </c>
      <c r="C202" s="68"/>
    </row>
    <row r="203" spans="1:3" ht="18" customHeight="1">
      <c r="A203" s="50" t="s">
        <v>359</v>
      </c>
      <c r="B203" s="67">
        <v>18</v>
      </c>
      <c r="C203" s="68">
        <v>1.385</v>
      </c>
    </row>
    <row r="204" spans="1:3" ht="18" customHeight="1">
      <c r="A204" s="49" t="s">
        <v>360</v>
      </c>
      <c r="B204" s="67">
        <f>SUM(B205:B210)</f>
        <v>42</v>
      </c>
      <c r="C204" s="68">
        <v>0.5</v>
      </c>
    </row>
    <row r="205" spans="1:3" ht="18" customHeight="1">
      <c r="A205" s="50" t="s">
        <v>240</v>
      </c>
      <c r="B205" s="67">
        <v>32</v>
      </c>
      <c r="C205" s="68">
        <v>1.103</v>
      </c>
    </row>
    <row r="206" spans="1:3" ht="18" customHeight="1">
      <c r="A206" s="50" t="s">
        <v>241</v>
      </c>
      <c r="B206" s="67">
        <v>0</v>
      </c>
      <c r="C206" s="68"/>
    </row>
    <row r="207" spans="1:3" ht="18" customHeight="1">
      <c r="A207" s="50" t="s">
        <v>242</v>
      </c>
      <c r="B207" s="67">
        <v>0</v>
      </c>
      <c r="C207" s="68"/>
    </row>
    <row r="208" spans="1:3" ht="18" customHeight="1">
      <c r="A208" s="50" t="s">
        <v>254</v>
      </c>
      <c r="B208" s="67">
        <v>0</v>
      </c>
      <c r="C208" s="68"/>
    </row>
    <row r="209" spans="1:3" ht="18" customHeight="1">
      <c r="A209" s="50" t="s">
        <v>249</v>
      </c>
      <c r="B209" s="67">
        <v>0</v>
      </c>
      <c r="C209" s="68"/>
    </row>
    <row r="210" spans="1:3" ht="18" customHeight="1">
      <c r="A210" s="50" t="s">
        <v>361</v>
      </c>
      <c r="B210" s="67">
        <v>10</v>
      </c>
      <c r="C210" s="68">
        <v>1.429</v>
      </c>
    </row>
    <row r="211" spans="1:3" ht="18" customHeight="1">
      <c r="A211" s="49" t="s">
        <v>362</v>
      </c>
      <c r="B211" s="67">
        <f>SUM(B212:B218)</f>
        <v>473</v>
      </c>
      <c r="C211" s="68">
        <v>1.213</v>
      </c>
    </row>
    <row r="212" spans="1:3" ht="18" customHeight="1">
      <c r="A212" s="50" t="s">
        <v>240</v>
      </c>
      <c r="B212" s="67">
        <v>253</v>
      </c>
      <c r="C212" s="68">
        <v>1.205</v>
      </c>
    </row>
    <row r="213" spans="1:3" ht="18" customHeight="1">
      <c r="A213" s="50" t="s">
        <v>241</v>
      </c>
      <c r="B213" s="67">
        <v>42</v>
      </c>
      <c r="C213" s="68">
        <v>2</v>
      </c>
    </row>
    <row r="214" spans="1:3" ht="18" customHeight="1">
      <c r="A214" s="50" t="s">
        <v>242</v>
      </c>
      <c r="B214" s="67">
        <v>0</v>
      </c>
      <c r="C214" s="68"/>
    </row>
    <row r="215" spans="1:3" ht="18" customHeight="1">
      <c r="A215" s="50" t="s">
        <v>363</v>
      </c>
      <c r="B215" s="67">
        <v>0</v>
      </c>
      <c r="C215" s="68"/>
    </row>
    <row r="216" spans="1:3" ht="18" customHeight="1">
      <c r="A216" s="50" t="s">
        <v>364</v>
      </c>
      <c r="B216" s="67">
        <v>0</v>
      </c>
      <c r="C216" s="68"/>
    </row>
    <row r="217" spans="1:3" ht="18" customHeight="1">
      <c r="A217" s="50" t="s">
        <v>249</v>
      </c>
      <c r="B217" s="67">
        <v>47</v>
      </c>
      <c r="C217" s="68">
        <v>1.068</v>
      </c>
    </row>
    <row r="218" spans="1:3" ht="18" customHeight="1">
      <c r="A218" s="50" t="s">
        <v>365</v>
      </c>
      <c r="B218" s="67">
        <v>131</v>
      </c>
      <c r="C218" s="68">
        <v>1.139</v>
      </c>
    </row>
    <row r="219" spans="1:3" ht="18" customHeight="1">
      <c r="A219" s="49" t="s">
        <v>366</v>
      </c>
      <c r="B219" s="67">
        <f>SUM(B220:B225)</f>
        <v>415</v>
      </c>
      <c r="C219" s="68">
        <v>1.025</v>
      </c>
    </row>
    <row r="220" spans="1:3" ht="18" customHeight="1">
      <c r="A220" s="50" t="s">
        <v>240</v>
      </c>
      <c r="B220" s="67">
        <v>249</v>
      </c>
      <c r="C220" s="68">
        <v>1.083</v>
      </c>
    </row>
    <row r="221" spans="1:3" ht="18" customHeight="1">
      <c r="A221" s="50" t="s">
        <v>241</v>
      </c>
      <c r="B221" s="67">
        <v>0</v>
      </c>
      <c r="C221" s="68"/>
    </row>
    <row r="222" spans="1:3" ht="18" customHeight="1">
      <c r="A222" s="50" t="s">
        <v>242</v>
      </c>
      <c r="B222" s="67">
        <v>0</v>
      </c>
      <c r="C222" s="68"/>
    </row>
    <row r="223" spans="1:3" ht="18" customHeight="1">
      <c r="A223" s="50" t="s">
        <v>367</v>
      </c>
      <c r="B223" s="67">
        <v>0</v>
      </c>
      <c r="C223" s="68"/>
    </row>
    <row r="224" spans="1:3" ht="18" customHeight="1">
      <c r="A224" s="50" t="s">
        <v>249</v>
      </c>
      <c r="B224" s="67">
        <v>23</v>
      </c>
      <c r="C224" s="68">
        <v>1.15</v>
      </c>
    </row>
    <row r="225" spans="1:3" ht="18" customHeight="1">
      <c r="A225" s="50" t="s">
        <v>368</v>
      </c>
      <c r="B225" s="67">
        <v>143</v>
      </c>
      <c r="C225" s="68">
        <v>0.947</v>
      </c>
    </row>
    <row r="226" spans="1:3" ht="18" customHeight="1">
      <c r="A226" s="49" t="s">
        <v>369</v>
      </c>
      <c r="B226" s="67">
        <f>SUM(B227:B231)</f>
        <v>380</v>
      </c>
      <c r="C226" s="68">
        <v>0.995</v>
      </c>
    </row>
    <row r="227" spans="1:3" ht="18" customHeight="1">
      <c r="A227" s="50" t="s">
        <v>240</v>
      </c>
      <c r="B227" s="67">
        <v>186</v>
      </c>
      <c r="C227" s="68">
        <v>1.134</v>
      </c>
    </row>
    <row r="228" spans="1:3" ht="18" customHeight="1">
      <c r="A228" s="50" t="s">
        <v>241</v>
      </c>
      <c r="B228" s="67">
        <v>0</v>
      </c>
      <c r="C228" s="68"/>
    </row>
    <row r="229" spans="1:3" ht="18" customHeight="1">
      <c r="A229" s="50" t="s">
        <v>242</v>
      </c>
      <c r="B229" s="67">
        <v>0</v>
      </c>
      <c r="C229" s="68"/>
    </row>
    <row r="230" spans="1:3" ht="18" customHeight="1">
      <c r="A230" s="50" t="s">
        <v>249</v>
      </c>
      <c r="B230" s="67">
        <v>2</v>
      </c>
      <c r="C230" s="68">
        <v>0.286</v>
      </c>
    </row>
    <row r="231" spans="1:3" ht="18" customHeight="1">
      <c r="A231" s="50" t="s">
        <v>370</v>
      </c>
      <c r="B231" s="67">
        <v>192</v>
      </c>
      <c r="C231" s="68">
        <v>0.91</v>
      </c>
    </row>
    <row r="232" spans="1:3" ht="18" customHeight="1">
      <c r="A232" s="49" t="s">
        <v>371</v>
      </c>
      <c r="B232" s="67">
        <f>SUM(B233:B237)</f>
        <v>422</v>
      </c>
      <c r="C232" s="68">
        <v>0.859</v>
      </c>
    </row>
    <row r="233" spans="1:3" ht="18" customHeight="1">
      <c r="A233" s="50" t="s">
        <v>240</v>
      </c>
      <c r="B233" s="67">
        <v>187</v>
      </c>
      <c r="C233" s="68">
        <v>1.238</v>
      </c>
    </row>
    <row r="234" spans="1:3" ht="18" customHeight="1">
      <c r="A234" s="50" t="s">
        <v>241</v>
      </c>
      <c r="B234" s="67">
        <v>0</v>
      </c>
      <c r="C234" s="68"/>
    </row>
    <row r="235" spans="1:3" ht="18" customHeight="1">
      <c r="A235" s="50" t="s">
        <v>242</v>
      </c>
      <c r="B235" s="67">
        <v>0</v>
      </c>
      <c r="C235" s="68"/>
    </row>
    <row r="236" spans="1:3" ht="18" customHeight="1">
      <c r="A236" s="50" t="s">
        <v>249</v>
      </c>
      <c r="B236" s="67">
        <v>16</v>
      </c>
      <c r="C236" s="68"/>
    </row>
    <row r="237" spans="1:3" ht="18" customHeight="1">
      <c r="A237" s="50" t="s">
        <v>372</v>
      </c>
      <c r="B237" s="67">
        <v>219</v>
      </c>
      <c r="C237" s="68">
        <v>0.644</v>
      </c>
    </row>
    <row r="238" spans="1:3" ht="18" customHeight="1">
      <c r="A238" s="49" t="s">
        <v>373</v>
      </c>
      <c r="B238" s="67">
        <f>SUM(B239:B243)</f>
        <v>227</v>
      </c>
      <c r="C238" s="68">
        <v>2.064</v>
      </c>
    </row>
    <row r="239" spans="1:3" ht="18" customHeight="1">
      <c r="A239" s="50" t="s">
        <v>240</v>
      </c>
      <c r="B239" s="67">
        <v>114</v>
      </c>
      <c r="C239" s="68">
        <v>1.357</v>
      </c>
    </row>
    <row r="240" spans="1:3" ht="18" customHeight="1">
      <c r="A240" s="50" t="s">
        <v>241</v>
      </c>
      <c r="B240" s="67">
        <v>0</v>
      </c>
      <c r="C240" s="68"/>
    </row>
    <row r="241" spans="1:3" ht="18" customHeight="1">
      <c r="A241" s="50" t="s">
        <v>242</v>
      </c>
      <c r="B241" s="67">
        <v>0</v>
      </c>
      <c r="C241" s="68"/>
    </row>
    <row r="242" spans="1:3" ht="18" customHeight="1">
      <c r="A242" s="50" t="s">
        <v>249</v>
      </c>
      <c r="B242" s="67">
        <v>0</v>
      </c>
      <c r="C242" s="68"/>
    </row>
    <row r="243" spans="1:3" ht="18" customHeight="1">
      <c r="A243" s="50" t="s">
        <v>374</v>
      </c>
      <c r="B243" s="67">
        <v>113</v>
      </c>
      <c r="C243" s="68">
        <v>4.346</v>
      </c>
    </row>
    <row r="244" spans="1:3" ht="18" customHeight="1">
      <c r="A244" s="49" t="s">
        <v>375</v>
      </c>
      <c r="B244" s="67">
        <f>SUM(B245:B249)</f>
        <v>0</v>
      </c>
      <c r="C244" s="68"/>
    </row>
    <row r="245" spans="1:3" ht="18" customHeight="1">
      <c r="A245" s="50" t="s">
        <v>240</v>
      </c>
      <c r="B245" s="67">
        <v>0</v>
      </c>
      <c r="C245" s="68"/>
    </row>
    <row r="246" spans="1:3" ht="18" customHeight="1">
      <c r="A246" s="50" t="s">
        <v>241</v>
      </c>
      <c r="B246" s="67">
        <v>0</v>
      </c>
      <c r="C246" s="68"/>
    </row>
    <row r="247" spans="1:3" ht="18" customHeight="1">
      <c r="A247" s="50" t="s">
        <v>242</v>
      </c>
      <c r="B247" s="67">
        <v>0</v>
      </c>
      <c r="C247" s="68"/>
    </row>
    <row r="248" spans="1:3" ht="18" customHeight="1">
      <c r="A248" s="50" t="s">
        <v>249</v>
      </c>
      <c r="B248" s="67">
        <v>0</v>
      </c>
      <c r="C248" s="68"/>
    </row>
    <row r="249" spans="1:3" ht="18" customHeight="1">
      <c r="A249" s="50" t="s">
        <v>376</v>
      </c>
      <c r="B249" s="67">
        <v>0</v>
      </c>
      <c r="C249" s="68"/>
    </row>
    <row r="250" spans="1:3" ht="18" customHeight="1">
      <c r="A250" s="49" t="s">
        <v>377</v>
      </c>
      <c r="B250" s="67">
        <f>SUM(B251:B255)</f>
        <v>1239</v>
      </c>
      <c r="C250" s="68">
        <v>1.014</v>
      </c>
    </row>
    <row r="251" spans="1:3" ht="18" customHeight="1">
      <c r="A251" s="50" t="s">
        <v>240</v>
      </c>
      <c r="B251" s="67">
        <v>352</v>
      </c>
      <c r="C251" s="68">
        <v>1.003</v>
      </c>
    </row>
    <row r="252" spans="1:3" ht="18" customHeight="1">
      <c r="A252" s="50" t="s">
        <v>241</v>
      </c>
      <c r="B252" s="67">
        <v>0</v>
      </c>
      <c r="C252" s="68"/>
    </row>
    <row r="253" spans="1:3" ht="18" customHeight="1">
      <c r="A253" s="50" t="s">
        <v>242</v>
      </c>
      <c r="B253" s="67">
        <v>0</v>
      </c>
      <c r="C253" s="68"/>
    </row>
    <row r="254" spans="1:3" ht="18" customHeight="1">
      <c r="A254" s="50" t="s">
        <v>249</v>
      </c>
      <c r="B254" s="67">
        <v>24</v>
      </c>
      <c r="C254" s="68">
        <v>0.75</v>
      </c>
    </row>
    <row r="255" spans="1:3" ht="18" customHeight="1">
      <c r="A255" s="50" t="s">
        <v>378</v>
      </c>
      <c r="B255" s="67">
        <v>863</v>
      </c>
      <c r="C255" s="68">
        <v>1.077</v>
      </c>
    </row>
    <row r="256" spans="1:3" ht="18" customHeight="1">
      <c r="A256" s="49" t="s">
        <v>379</v>
      </c>
      <c r="B256" s="67">
        <f>SUM(B257:B258)</f>
        <v>319</v>
      </c>
      <c r="C256" s="68">
        <v>0.86</v>
      </c>
    </row>
    <row r="257" spans="1:3" ht="18" customHeight="1">
      <c r="A257" s="50" t="s">
        <v>380</v>
      </c>
      <c r="B257" s="67">
        <v>0</v>
      </c>
      <c r="C257" s="68"/>
    </row>
    <row r="258" spans="1:3" ht="18" customHeight="1">
      <c r="A258" s="50" t="s">
        <v>381</v>
      </c>
      <c r="B258" s="67">
        <v>319</v>
      </c>
      <c r="C258" s="68">
        <v>0.86</v>
      </c>
    </row>
    <row r="259" spans="1:3" ht="18" customHeight="1">
      <c r="A259" s="49" t="s">
        <v>1297</v>
      </c>
      <c r="B259" s="66"/>
      <c r="C259" s="68"/>
    </row>
    <row r="260" spans="1:3" ht="18" customHeight="1">
      <c r="A260" s="49" t="s">
        <v>382</v>
      </c>
      <c r="B260" s="66"/>
      <c r="C260" s="68"/>
    </row>
    <row r="261" spans="1:3" ht="18" customHeight="1">
      <c r="A261" s="50" t="s">
        <v>240</v>
      </c>
      <c r="B261" s="66"/>
      <c r="C261" s="68"/>
    </row>
    <row r="262" spans="1:3" ht="18" customHeight="1">
      <c r="A262" s="50" t="s">
        <v>241</v>
      </c>
      <c r="B262" s="66"/>
      <c r="C262" s="68"/>
    </row>
    <row r="263" spans="1:3" ht="18" customHeight="1">
      <c r="A263" s="50" t="s">
        <v>242</v>
      </c>
      <c r="B263" s="66"/>
      <c r="C263" s="68"/>
    </row>
    <row r="264" spans="1:3" ht="18" customHeight="1">
      <c r="A264" s="50" t="s">
        <v>367</v>
      </c>
      <c r="B264" s="66"/>
      <c r="C264" s="68"/>
    </row>
    <row r="265" spans="1:3" ht="18" customHeight="1">
      <c r="A265" s="50" t="s">
        <v>249</v>
      </c>
      <c r="B265" s="66"/>
      <c r="C265" s="68"/>
    </row>
    <row r="266" spans="1:3" ht="18" customHeight="1">
      <c r="A266" s="50" t="s">
        <v>383</v>
      </c>
      <c r="B266" s="66"/>
      <c r="C266" s="68"/>
    </row>
    <row r="267" spans="1:3" ht="18" customHeight="1">
      <c r="A267" s="49" t="s">
        <v>384</v>
      </c>
      <c r="B267" s="66"/>
      <c r="C267" s="68"/>
    </row>
    <row r="268" spans="1:3" ht="18" customHeight="1">
      <c r="A268" s="50" t="s">
        <v>385</v>
      </c>
      <c r="B268" s="66"/>
      <c r="C268" s="68"/>
    </row>
    <row r="269" spans="1:3" ht="18" customHeight="1">
      <c r="A269" s="50" t="s">
        <v>386</v>
      </c>
      <c r="B269" s="66"/>
      <c r="C269" s="68"/>
    </row>
    <row r="270" spans="1:3" ht="18" customHeight="1">
      <c r="A270" s="49" t="s">
        <v>387</v>
      </c>
      <c r="B270" s="66"/>
      <c r="C270" s="68"/>
    </row>
    <row r="271" spans="1:3" ht="18" customHeight="1">
      <c r="A271" s="50" t="s">
        <v>388</v>
      </c>
      <c r="B271" s="66"/>
      <c r="C271" s="68"/>
    </row>
    <row r="272" spans="1:3" ht="18" customHeight="1">
      <c r="A272" s="50" t="s">
        <v>389</v>
      </c>
      <c r="B272" s="66"/>
      <c r="C272" s="68"/>
    </row>
    <row r="273" spans="1:3" ht="18" customHeight="1">
      <c r="A273" s="50" t="s">
        <v>390</v>
      </c>
      <c r="B273" s="66"/>
      <c r="C273" s="68"/>
    </row>
    <row r="274" spans="1:3" ht="18" customHeight="1">
      <c r="A274" s="50" t="s">
        <v>391</v>
      </c>
      <c r="B274" s="66"/>
      <c r="C274" s="68"/>
    </row>
    <row r="275" spans="1:3" ht="18" customHeight="1">
      <c r="A275" s="50" t="s">
        <v>392</v>
      </c>
      <c r="B275" s="66"/>
      <c r="C275" s="68"/>
    </row>
    <row r="276" spans="1:3" ht="18" customHeight="1">
      <c r="A276" s="50" t="s">
        <v>393</v>
      </c>
      <c r="B276" s="66"/>
      <c r="C276" s="68"/>
    </row>
    <row r="277" spans="1:3" ht="18" customHeight="1">
      <c r="A277" s="49" t="s">
        <v>394</v>
      </c>
      <c r="B277" s="66"/>
      <c r="C277" s="68"/>
    </row>
    <row r="278" spans="1:3" ht="18" customHeight="1">
      <c r="A278" s="50" t="s">
        <v>395</v>
      </c>
      <c r="B278" s="66"/>
      <c r="C278" s="68"/>
    </row>
    <row r="279" spans="1:3" ht="18" customHeight="1">
      <c r="A279" s="50" t="s">
        <v>396</v>
      </c>
      <c r="B279" s="66"/>
      <c r="C279" s="68"/>
    </row>
    <row r="280" spans="1:3" ht="18" customHeight="1">
      <c r="A280" s="50" t="s">
        <v>397</v>
      </c>
      <c r="B280" s="66"/>
      <c r="C280" s="68"/>
    </row>
    <row r="281" spans="1:3" ht="18" customHeight="1">
      <c r="A281" s="50" t="s">
        <v>398</v>
      </c>
      <c r="B281" s="66"/>
      <c r="C281" s="68"/>
    </row>
    <row r="282" spans="1:3" ht="18" customHeight="1">
      <c r="A282" s="50" t="s">
        <v>399</v>
      </c>
      <c r="B282" s="66"/>
      <c r="C282" s="68"/>
    </row>
    <row r="283" spans="1:3" ht="18" customHeight="1">
      <c r="A283" s="49" t="s">
        <v>400</v>
      </c>
      <c r="B283" s="66"/>
      <c r="C283" s="68"/>
    </row>
    <row r="284" spans="1:3" ht="18" customHeight="1">
      <c r="A284" s="50" t="s">
        <v>401</v>
      </c>
      <c r="B284" s="66"/>
      <c r="C284" s="68"/>
    </row>
    <row r="285" spans="1:3" ht="18" customHeight="1">
      <c r="A285" s="50" t="s">
        <v>402</v>
      </c>
      <c r="B285" s="66"/>
      <c r="C285" s="68"/>
    </row>
    <row r="286" spans="1:3" ht="18" customHeight="1">
      <c r="A286" s="50" t="s">
        <v>403</v>
      </c>
      <c r="B286" s="66"/>
      <c r="C286" s="68"/>
    </row>
    <row r="287" spans="1:3" ht="18" customHeight="1">
      <c r="A287" s="49" t="s">
        <v>404</v>
      </c>
      <c r="B287" s="66"/>
      <c r="C287" s="68"/>
    </row>
    <row r="288" spans="1:3" ht="18" customHeight="1">
      <c r="A288" s="50" t="s">
        <v>405</v>
      </c>
      <c r="B288" s="66"/>
      <c r="C288" s="68"/>
    </row>
    <row r="289" spans="1:3" ht="18" customHeight="1">
      <c r="A289" s="49" t="s">
        <v>406</v>
      </c>
      <c r="B289" s="66"/>
      <c r="C289" s="68"/>
    </row>
    <row r="290" spans="1:3" ht="18" customHeight="1">
      <c r="A290" s="50" t="s">
        <v>407</v>
      </c>
      <c r="B290" s="66"/>
      <c r="C290" s="68"/>
    </row>
    <row r="291" spans="1:3" ht="18" customHeight="1">
      <c r="A291" s="50" t="s">
        <v>408</v>
      </c>
      <c r="B291" s="66"/>
      <c r="C291" s="68"/>
    </row>
    <row r="292" spans="1:3" ht="18" customHeight="1">
      <c r="A292" s="50" t="s">
        <v>409</v>
      </c>
      <c r="B292" s="66"/>
      <c r="C292" s="68"/>
    </row>
    <row r="293" spans="1:3" ht="18" customHeight="1">
      <c r="A293" s="50" t="s">
        <v>410</v>
      </c>
      <c r="B293" s="66"/>
      <c r="C293" s="68"/>
    </row>
    <row r="294" spans="1:3" ht="18" customHeight="1">
      <c r="A294" s="49" t="s">
        <v>411</v>
      </c>
      <c r="B294" s="66"/>
      <c r="C294" s="68"/>
    </row>
    <row r="295" spans="1:3" ht="18" customHeight="1">
      <c r="A295" s="50" t="s">
        <v>412</v>
      </c>
      <c r="B295" s="66"/>
      <c r="C295" s="68"/>
    </row>
    <row r="296" spans="1:3" ht="18" customHeight="1">
      <c r="A296" s="49" t="s">
        <v>1298</v>
      </c>
      <c r="B296" s="66">
        <v>317</v>
      </c>
      <c r="C296" s="68">
        <v>1.174</v>
      </c>
    </row>
    <row r="297" spans="1:3" ht="18" customHeight="1">
      <c r="A297" s="49" t="s">
        <v>1299</v>
      </c>
      <c r="B297" s="67">
        <f>SUM(B298,B308,B330,B337,B349,B358,B372,B381,B390,B398,B406,B415)</f>
        <v>5464</v>
      </c>
      <c r="C297" s="68">
        <v>1.237</v>
      </c>
    </row>
    <row r="298" spans="1:3" ht="18" customHeight="1">
      <c r="A298" s="49" t="s">
        <v>413</v>
      </c>
      <c r="B298" s="67">
        <f>SUM(B299:B307)</f>
        <v>660</v>
      </c>
      <c r="C298" s="68">
        <v>1.222</v>
      </c>
    </row>
    <row r="299" spans="1:3" ht="18" customHeight="1">
      <c r="A299" s="50" t="s">
        <v>414</v>
      </c>
      <c r="B299" s="67">
        <v>23</v>
      </c>
      <c r="C299" s="68">
        <v>1</v>
      </c>
    </row>
    <row r="300" spans="1:3" ht="18" customHeight="1">
      <c r="A300" s="50" t="s">
        <v>415</v>
      </c>
      <c r="B300" s="67">
        <v>0</v>
      </c>
      <c r="C300" s="68"/>
    </row>
    <row r="301" spans="1:3" ht="18" customHeight="1">
      <c r="A301" s="50" t="s">
        <v>416</v>
      </c>
      <c r="B301" s="67">
        <v>637</v>
      </c>
      <c r="C301" s="68">
        <v>1.232</v>
      </c>
    </row>
    <row r="302" spans="1:3" ht="18" customHeight="1">
      <c r="A302" s="50" t="s">
        <v>417</v>
      </c>
      <c r="B302" s="67">
        <v>0</v>
      </c>
      <c r="C302" s="68"/>
    </row>
    <row r="303" spans="1:3" ht="18" customHeight="1">
      <c r="A303" s="50" t="s">
        <v>418</v>
      </c>
      <c r="B303" s="67">
        <v>0</v>
      </c>
      <c r="C303" s="68"/>
    </row>
    <row r="304" spans="1:3" ht="18" customHeight="1">
      <c r="A304" s="50" t="s">
        <v>419</v>
      </c>
      <c r="B304" s="67">
        <v>0</v>
      </c>
      <c r="C304" s="68"/>
    </row>
    <row r="305" spans="1:3" ht="18" customHeight="1">
      <c r="A305" s="50" t="s">
        <v>420</v>
      </c>
      <c r="B305" s="67">
        <v>0</v>
      </c>
      <c r="C305" s="68"/>
    </row>
    <row r="306" spans="1:3" ht="18" customHeight="1">
      <c r="A306" s="50" t="s">
        <v>421</v>
      </c>
      <c r="B306" s="67">
        <v>0</v>
      </c>
      <c r="C306" s="68"/>
    </row>
    <row r="307" spans="1:3" ht="18" customHeight="1">
      <c r="A307" s="50" t="s">
        <v>422</v>
      </c>
      <c r="B307" s="67">
        <v>0</v>
      </c>
      <c r="C307" s="68"/>
    </row>
    <row r="308" spans="1:3" ht="18" customHeight="1">
      <c r="A308" s="49" t="s">
        <v>423</v>
      </c>
      <c r="B308" s="67">
        <f>SUM(B309:B329)</f>
        <v>1096</v>
      </c>
      <c r="C308" s="68">
        <v>1.267</v>
      </c>
    </row>
    <row r="309" spans="1:3" ht="18" customHeight="1">
      <c r="A309" s="50" t="s">
        <v>240</v>
      </c>
      <c r="B309" s="67">
        <v>0</v>
      </c>
      <c r="C309" s="68"/>
    </row>
    <row r="310" spans="1:3" ht="18" customHeight="1">
      <c r="A310" s="50" t="s">
        <v>241</v>
      </c>
      <c r="B310" s="67">
        <v>0</v>
      </c>
      <c r="C310" s="68"/>
    </row>
    <row r="311" spans="1:3" ht="18" customHeight="1">
      <c r="A311" s="50" t="s">
        <v>242</v>
      </c>
      <c r="B311" s="67">
        <v>0</v>
      </c>
      <c r="C311" s="68"/>
    </row>
    <row r="312" spans="1:3" ht="18" customHeight="1">
      <c r="A312" s="50" t="s">
        <v>424</v>
      </c>
      <c r="B312" s="67">
        <v>418</v>
      </c>
      <c r="C312" s="68">
        <v>0.905</v>
      </c>
    </row>
    <row r="313" spans="1:3" ht="18" customHeight="1">
      <c r="A313" s="50" t="s">
        <v>425</v>
      </c>
      <c r="B313" s="67">
        <v>0</v>
      </c>
      <c r="C313" s="68"/>
    </row>
    <row r="314" spans="1:3" ht="18" customHeight="1">
      <c r="A314" s="50" t="s">
        <v>426</v>
      </c>
      <c r="B314" s="67">
        <v>0</v>
      </c>
      <c r="C314" s="68"/>
    </row>
    <row r="315" spans="1:3" ht="18" customHeight="1">
      <c r="A315" s="50" t="s">
        <v>427</v>
      </c>
      <c r="B315" s="67">
        <v>0</v>
      </c>
      <c r="C315" s="68"/>
    </row>
    <row r="316" spans="1:3" ht="18" customHeight="1">
      <c r="A316" s="50" t="s">
        <v>428</v>
      </c>
      <c r="B316" s="67">
        <v>0</v>
      </c>
      <c r="C316" s="68"/>
    </row>
    <row r="317" spans="1:3" ht="18" customHeight="1">
      <c r="A317" s="50" t="s">
        <v>429</v>
      </c>
      <c r="B317" s="67">
        <v>0</v>
      </c>
      <c r="C317" s="68"/>
    </row>
    <row r="318" spans="1:3" ht="18" customHeight="1">
      <c r="A318" s="50" t="s">
        <v>430</v>
      </c>
      <c r="B318" s="67">
        <v>0</v>
      </c>
      <c r="C318" s="68"/>
    </row>
    <row r="319" spans="1:3" ht="18" customHeight="1">
      <c r="A319" s="50" t="s">
        <v>431</v>
      </c>
      <c r="B319" s="67">
        <v>0</v>
      </c>
      <c r="C319" s="68"/>
    </row>
    <row r="320" spans="1:3" ht="18" customHeight="1">
      <c r="A320" s="50" t="s">
        <v>432</v>
      </c>
      <c r="B320" s="67">
        <v>280</v>
      </c>
      <c r="C320" s="68">
        <v>1.677</v>
      </c>
    </row>
    <row r="321" spans="1:3" ht="18" customHeight="1">
      <c r="A321" s="50" t="s">
        <v>433</v>
      </c>
      <c r="B321" s="67">
        <v>0</v>
      </c>
      <c r="C321" s="68"/>
    </row>
    <row r="322" spans="1:3" ht="18" customHeight="1">
      <c r="A322" s="50" t="s">
        <v>434</v>
      </c>
      <c r="B322" s="67">
        <v>0</v>
      </c>
      <c r="C322" s="68"/>
    </row>
    <row r="323" spans="1:3" ht="18" customHeight="1">
      <c r="A323" s="50" t="s">
        <v>435</v>
      </c>
      <c r="B323" s="67">
        <v>0</v>
      </c>
      <c r="C323" s="68"/>
    </row>
    <row r="324" spans="1:3" ht="18" customHeight="1">
      <c r="A324" s="50" t="s">
        <v>436</v>
      </c>
      <c r="B324" s="67">
        <v>0</v>
      </c>
      <c r="C324" s="68"/>
    </row>
    <row r="325" spans="1:3" ht="18" customHeight="1">
      <c r="A325" s="50" t="s">
        <v>437</v>
      </c>
      <c r="B325" s="67">
        <v>0</v>
      </c>
      <c r="C325" s="68"/>
    </row>
    <row r="326" spans="1:3" ht="18" customHeight="1">
      <c r="A326" s="50" t="s">
        <v>438</v>
      </c>
      <c r="B326" s="67">
        <v>0</v>
      </c>
      <c r="C326" s="68"/>
    </row>
    <row r="327" spans="1:3" ht="18" customHeight="1">
      <c r="A327" s="50" t="s">
        <v>283</v>
      </c>
      <c r="B327" s="67">
        <v>0</v>
      </c>
      <c r="C327" s="68"/>
    </row>
    <row r="328" spans="1:3" ht="18" customHeight="1">
      <c r="A328" s="50" t="s">
        <v>249</v>
      </c>
      <c r="B328" s="67">
        <v>0</v>
      </c>
      <c r="C328" s="68"/>
    </row>
    <row r="329" spans="1:3" ht="18" customHeight="1">
      <c r="A329" s="50" t="s">
        <v>439</v>
      </c>
      <c r="B329" s="67">
        <v>398</v>
      </c>
      <c r="C329" s="68">
        <v>1.708</v>
      </c>
    </row>
    <row r="330" spans="1:3" ht="18" customHeight="1">
      <c r="A330" s="49" t="s">
        <v>440</v>
      </c>
      <c r="B330" s="67">
        <f>SUM(B331:B336)</f>
        <v>7</v>
      </c>
      <c r="C330" s="68">
        <v>1</v>
      </c>
    </row>
    <row r="331" spans="1:3" ht="18" customHeight="1">
      <c r="A331" s="50" t="s">
        <v>240</v>
      </c>
      <c r="B331" s="67">
        <v>0</v>
      </c>
      <c r="C331" s="68"/>
    </row>
    <row r="332" spans="1:3" ht="18" customHeight="1">
      <c r="A332" s="50" t="s">
        <v>241</v>
      </c>
      <c r="B332" s="67">
        <v>0</v>
      </c>
      <c r="C332" s="68"/>
    </row>
    <row r="333" spans="1:3" ht="18" customHeight="1">
      <c r="A333" s="50" t="s">
        <v>242</v>
      </c>
      <c r="B333" s="67">
        <v>0</v>
      </c>
      <c r="C333" s="68"/>
    </row>
    <row r="334" spans="1:3" ht="18" customHeight="1">
      <c r="A334" s="50" t="s">
        <v>441</v>
      </c>
      <c r="B334" s="67">
        <v>7</v>
      </c>
      <c r="C334" s="68">
        <v>1</v>
      </c>
    </row>
    <row r="335" spans="1:3" ht="18" customHeight="1">
      <c r="A335" s="50" t="s">
        <v>249</v>
      </c>
      <c r="B335" s="67">
        <v>0</v>
      </c>
      <c r="C335" s="68"/>
    </row>
    <row r="336" spans="1:3" ht="18" customHeight="1">
      <c r="A336" s="50" t="s">
        <v>442</v>
      </c>
      <c r="B336" s="67">
        <v>0</v>
      </c>
      <c r="C336" s="68"/>
    </row>
    <row r="337" spans="1:3" ht="18" customHeight="1">
      <c r="A337" s="49" t="s">
        <v>443</v>
      </c>
      <c r="B337" s="67">
        <f>SUM(B338:B348)</f>
        <v>1444</v>
      </c>
      <c r="C337" s="68">
        <v>1.215</v>
      </c>
    </row>
    <row r="338" spans="1:3" ht="18" customHeight="1">
      <c r="A338" s="50" t="s">
        <v>240</v>
      </c>
      <c r="B338" s="67">
        <v>830</v>
      </c>
      <c r="C338" s="68">
        <v>1.11</v>
      </c>
    </row>
    <row r="339" spans="1:3" ht="18" customHeight="1">
      <c r="A339" s="50" t="s">
        <v>241</v>
      </c>
      <c r="B339" s="67">
        <v>0</v>
      </c>
      <c r="C339" s="68"/>
    </row>
    <row r="340" spans="1:3" ht="18" customHeight="1">
      <c r="A340" s="50" t="s">
        <v>242</v>
      </c>
      <c r="B340" s="67">
        <v>0</v>
      </c>
      <c r="C340" s="68"/>
    </row>
    <row r="341" spans="1:3" ht="18" customHeight="1">
      <c r="A341" s="50" t="s">
        <v>444</v>
      </c>
      <c r="B341" s="67">
        <v>0</v>
      </c>
      <c r="C341" s="68"/>
    </row>
    <row r="342" spans="1:3" ht="18" customHeight="1">
      <c r="A342" s="50" t="s">
        <v>445</v>
      </c>
      <c r="B342" s="67">
        <v>0</v>
      </c>
      <c r="C342" s="68"/>
    </row>
    <row r="343" spans="1:3" ht="18" customHeight="1">
      <c r="A343" s="50" t="s">
        <v>446</v>
      </c>
      <c r="B343" s="67">
        <v>0</v>
      </c>
      <c r="C343" s="68"/>
    </row>
    <row r="344" spans="1:3" ht="18" customHeight="1">
      <c r="A344" s="50" t="s">
        <v>447</v>
      </c>
      <c r="B344" s="67">
        <v>0</v>
      </c>
      <c r="C344" s="68"/>
    </row>
    <row r="345" spans="1:3" ht="18" customHeight="1">
      <c r="A345" s="50" t="s">
        <v>448</v>
      </c>
      <c r="B345" s="67">
        <v>0</v>
      </c>
      <c r="C345" s="68"/>
    </row>
    <row r="346" spans="1:3" ht="18" customHeight="1">
      <c r="A346" s="50" t="s">
        <v>449</v>
      </c>
      <c r="B346" s="67">
        <v>0</v>
      </c>
      <c r="C346" s="68"/>
    </row>
    <row r="347" spans="1:3" ht="18" customHeight="1">
      <c r="A347" s="50" t="s">
        <v>249</v>
      </c>
      <c r="B347" s="67">
        <v>0</v>
      </c>
      <c r="C347" s="68"/>
    </row>
    <row r="348" spans="1:3" ht="18" customHeight="1">
      <c r="A348" s="50" t="s">
        <v>450</v>
      </c>
      <c r="B348" s="67">
        <v>614</v>
      </c>
      <c r="C348" s="68">
        <v>1.395</v>
      </c>
    </row>
    <row r="349" spans="1:3" ht="18" customHeight="1">
      <c r="A349" s="49" t="s">
        <v>451</v>
      </c>
      <c r="B349" s="67">
        <f>SUM(B350:B357)</f>
        <v>1530</v>
      </c>
      <c r="C349" s="68">
        <v>1.426</v>
      </c>
    </row>
    <row r="350" spans="1:3" ht="18" customHeight="1">
      <c r="A350" s="50" t="s">
        <v>240</v>
      </c>
      <c r="B350" s="67">
        <v>757</v>
      </c>
      <c r="C350" s="68">
        <v>1.17</v>
      </c>
    </row>
    <row r="351" spans="1:3" ht="18" customHeight="1">
      <c r="A351" s="50" t="s">
        <v>241</v>
      </c>
      <c r="B351" s="67">
        <v>0</v>
      </c>
      <c r="C351" s="68"/>
    </row>
    <row r="352" spans="1:3" ht="18" customHeight="1">
      <c r="A352" s="50" t="s">
        <v>242</v>
      </c>
      <c r="B352" s="67">
        <v>0</v>
      </c>
      <c r="C352" s="68"/>
    </row>
    <row r="353" spans="1:3" ht="18" customHeight="1">
      <c r="A353" s="50" t="s">
        <v>452</v>
      </c>
      <c r="B353" s="67">
        <v>0</v>
      </c>
      <c r="C353" s="68"/>
    </row>
    <row r="354" spans="1:3" ht="18" customHeight="1">
      <c r="A354" s="50" t="s">
        <v>453</v>
      </c>
      <c r="B354" s="67">
        <v>0</v>
      </c>
      <c r="C354" s="68"/>
    </row>
    <row r="355" spans="1:3" ht="18" customHeight="1">
      <c r="A355" s="50" t="s">
        <v>454</v>
      </c>
      <c r="B355" s="67">
        <v>0</v>
      </c>
      <c r="C355" s="68"/>
    </row>
    <row r="356" spans="1:3" ht="18" customHeight="1">
      <c r="A356" s="50" t="s">
        <v>249</v>
      </c>
      <c r="B356" s="67">
        <v>0</v>
      </c>
      <c r="C356" s="68"/>
    </row>
    <row r="357" spans="1:3" ht="18" customHeight="1">
      <c r="A357" s="50" t="s">
        <v>455</v>
      </c>
      <c r="B357" s="67">
        <v>773</v>
      </c>
      <c r="C357" s="68">
        <v>1.815</v>
      </c>
    </row>
    <row r="358" spans="1:3" ht="18" customHeight="1">
      <c r="A358" s="49" t="s">
        <v>456</v>
      </c>
      <c r="B358" s="67">
        <f>SUM(B359:B371)</f>
        <v>624</v>
      </c>
      <c r="C358" s="68">
        <v>0.998</v>
      </c>
    </row>
    <row r="359" spans="1:3" ht="18" customHeight="1">
      <c r="A359" s="50" t="s">
        <v>240</v>
      </c>
      <c r="B359" s="67">
        <v>211</v>
      </c>
      <c r="C359" s="68">
        <v>1.071</v>
      </c>
    </row>
    <row r="360" spans="1:3" ht="18" customHeight="1">
      <c r="A360" s="50" t="s">
        <v>241</v>
      </c>
      <c r="B360" s="67">
        <v>0</v>
      </c>
      <c r="C360" s="68"/>
    </row>
    <row r="361" spans="1:3" ht="18" customHeight="1">
      <c r="A361" s="50" t="s">
        <v>242</v>
      </c>
      <c r="B361" s="67">
        <v>0</v>
      </c>
      <c r="C361" s="68"/>
    </row>
    <row r="362" spans="1:3" ht="18" customHeight="1">
      <c r="A362" s="50" t="s">
        <v>457</v>
      </c>
      <c r="B362" s="67">
        <v>133</v>
      </c>
      <c r="C362" s="68">
        <v>0.821</v>
      </c>
    </row>
    <row r="363" spans="1:3" ht="18" customHeight="1">
      <c r="A363" s="50" t="s">
        <v>458</v>
      </c>
      <c r="B363" s="67">
        <v>20</v>
      </c>
      <c r="C363" s="68">
        <v>0.444</v>
      </c>
    </row>
    <row r="364" spans="1:3" ht="18" customHeight="1">
      <c r="A364" s="50" t="s">
        <v>459</v>
      </c>
      <c r="B364" s="67">
        <v>0</v>
      </c>
      <c r="C364" s="68"/>
    </row>
    <row r="365" spans="1:3" ht="18" customHeight="1">
      <c r="A365" s="50" t="s">
        <v>460</v>
      </c>
      <c r="B365" s="67">
        <v>46</v>
      </c>
      <c r="C365" s="68">
        <v>2.091</v>
      </c>
    </row>
    <row r="366" spans="1:3" ht="18" customHeight="1">
      <c r="A366" s="50" t="s">
        <v>461</v>
      </c>
      <c r="B366" s="67">
        <v>0</v>
      </c>
      <c r="C366" s="68"/>
    </row>
    <row r="367" spans="1:3" ht="18" customHeight="1">
      <c r="A367" s="50" t="s">
        <v>462</v>
      </c>
      <c r="B367" s="67">
        <v>0</v>
      </c>
      <c r="C367" s="68"/>
    </row>
    <row r="368" spans="1:3" ht="18" customHeight="1">
      <c r="A368" s="50" t="s">
        <v>463</v>
      </c>
      <c r="B368" s="67">
        <v>51</v>
      </c>
      <c r="C368" s="68"/>
    </row>
    <row r="369" spans="1:3" ht="18" customHeight="1">
      <c r="A369" s="50" t="s">
        <v>464</v>
      </c>
      <c r="B369" s="67">
        <v>0</v>
      </c>
      <c r="C369" s="68"/>
    </row>
    <row r="370" spans="1:3" ht="18" customHeight="1">
      <c r="A370" s="50" t="s">
        <v>249</v>
      </c>
      <c r="B370" s="67">
        <v>2</v>
      </c>
      <c r="C370" s="68">
        <v>0.222</v>
      </c>
    </row>
    <row r="371" spans="1:3" ht="18" customHeight="1">
      <c r="A371" s="50" t="s">
        <v>465</v>
      </c>
      <c r="B371" s="67">
        <v>161</v>
      </c>
      <c r="C371" s="68">
        <v>0.847</v>
      </c>
    </row>
    <row r="372" spans="1:3" ht="18" customHeight="1">
      <c r="A372" s="49" t="s">
        <v>466</v>
      </c>
      <c r="B372" s="67">
        <f>SUM(B373:B380)</f>
        <v>0</v>
      </c>
      <c r="C372" s="68"/>
    </row>
    <row r="373" spans="1:3" ht="18" customHeight="1">
      <c r="A373" s="50" t="s">
        <v>240</v>
      </c>
      <c r="B373" s="67">
        <v>0</v>
      </c>
      <c r="C373" s="68"/>
    </row>
    <row r="374" spans="1:3" ht="18" customHeight="1">
      <c r="A374" s="50" t="s">
        <v>241</v>
      </c>
      <c r="B374" s="67">
        <v>0</v>
      </c>
      <c r="C374" s="68"/>
    </row>
    <row r="375" spans="1:3" ht="18" customHeight="1">
      <c r="A375" s="50" t="s">
        <v>242</v>
      </c>
      <c r="B375" s="67">
        <v>0</v>
      </c>
      <c r="C375" s="68"/>
    </row>
    <row r="376" spans="1:3" ht="18" customHeight="1">
      <c r="A376" s="50" t="s">
        <v>467</v>
      </c>
      <c r="B376" s="67">
        <v>0</v>
      </c>
      <c r="C376" s="68"/>
    </row>
    <row r="377" spans="1:3" ht="18" customHeight="1">
      <c r="A377" s="50" t="s">
        <v>468</v>
      </c>
      <c r="B377" s="67">
        <v>0</v>
      </c>
      <c r="C377" s="68"/>
    </row>
    <row r="378" spans="1:3" ht="18" customHeight="1">
      <c r="A378" s="50" t="s">
        <v>469</v>
      </c>
      <c r="B378" s="67">
        <v>0</v>
      </c>
      <c r="C378" s="68"/>
    </row>
    <row r="379" spans="1:3" ht="18" customHeight="1">
      <c r="A379" s="50" t="s">
        <v>249</v>
      </c>
      <c r="B379" s="67">
        <v>0</v>
      </c>
      <c r="C379" s="68"/>
    </row>
    <row r="380" spans="1:3" ht="18" customHeight="1">
      <c r="A380" s="50" t="s">
        <v>470</v>
      </c>
      <c r="B380" s="67">
        <v>0</v>
      </c>
      <c r="C380" s="68"/>
    </row>
    <row r="381" spans="1:3" ht="18" customHeight="1">
      <c r="A381" s="49" t="s">
        <v>471</v>
      </c>
      <c r="B381" s="67">
        <f>SUM(B382:B389)</f>
        <v>0</v>
      </c>
      <c r="C381" s="68"/>
    </row>
    <row r="382" spans="1:3" ht="18" customHeight="1">
      <c r="A382" s="50" t="s">
        <v>240</v>
      </c>
      <c r="B382" s="67">
        <v>0</v>
      </c>
      <c r="C382" s="68"/>
    </row>
    <row r="383" spans="1:3" ht="18" customHeight="1">
      <c r="A383" s="50" t="s">
        <v>241</v>
      </c>
      <c r="B383" s="67">
        <v>0</v>
      </c>
      <c r="C383" s="68"/>
    </row>
    <row r="384" spans="1:3" ht="18" customHeight="1">
      <c r="A384" s="50" t="s">
        <v>242</v>
      </c>
      <c r="B384" s="67">
        <v>0</v>
      </c>
      <c r="C384" s="68"/>
    </row>
    <row r="385" spans="1:3" ht="18" customHeight="1">
      <c r="A385" s="50" t="s">
        <v>472</v>
      </c>
      <c r="B385" s="67">
        <v>0</v>
      </c>
      <c r="C385" s="68"/>
    </row>
    <row r="386" spans="1:3" ht="18" customHeight="1">
      <c r="A386" s="50" t="s">
        <v>473</v>
      </c>
      <c r="B386" s="67">
        <v>0</v>
      </c>
      <c r="C386" s="68"/>
    </row>
    <row r="387" spans="1:3" ht="18" customHeight="1">
      <c r="A387" s="50" t="s">
        <v>474</v>
      </c>
      <c r="B387" s="67">
        <v>0</v>
      </c>
      <c r="C387" s="68"/>
    </row>
    <row r="388" spans="1:3" ht="18" customHeight="1">
      <c r="A388" s="50" t="s">
        <v>249</v>
      </c>
      <c r="B388" s="67">
        <v>0</v>
      </c>
      <c r="C388" s="68"/>
    </row>
    <row r="389" spans="1:3" ht="18" customHeight="1">
      <c r="A389" s="50" t="s">
        <v>475</v>
      </c>
      <c r="B389" s="67">
        <v>0</v>
      </c>
      <c r="C389" s="68"/>
    </row>
    <row r="390" spans="1:3" ht="18" customHeight="1">
      <c r="A390" s="49" t="s">
        <v>476</v>
      </c>
      <c r="B390" s="67">
        <f>SUM(B391:B397)</f>
        <v>0</v>
      </c>
      <c r="C390" s="68"/>
    </row>
    <row r="391" spans="1:3" ht="18" customHeight="1">
      <c r="A391" s="50" t="s">
        <v>240</v>
      </c>
      <c r="B391" s="67">
        <v>0</v>
      </c>
      <c r="C391" s="68"/>
    </row>
    <row r="392" spans="1:3" ht="18" customHeight="1">
      <c r="A392" s="50" t="s">
        <v>241</v>
      </c>
      <c r="B392" s="67">
        <v>0</v>
      </c>
      <c r="C392" s="68"/>
    </row>
    <row r="393" spans="1:3" ht="18" customHeight="1">
      <c r="A393" s="50" t="s">
        <v>242</v>
      </c>
      <c r="B393" s="67">
        <v>0</v>
      </c>
      <c r="C393" s="68"/>
    </row>
    <row r="394" spans="1:3" ht="18" customHeight="1">
      <c r="A394" s="50" t="s">
        <v>477</v>
      </c>
      <c r="B394" s="67">
        <v>0</v>
      </c>
      <c r="C394" s="68"/>
    </row>
    <row r="395" spans="1:3" ht="18" customHeight="1">
      <c r="A395" s="50" t="s">
        <v>478</v>
      </c>
      <c r="B395" s="67">
        <v>0</v>
      </c>
      <c r="C395" s="68"/>
    </row>
    <row r="396" spans="1:3" ht="18" customHeight="1">
      <c r="A396" s="50" t="s">
        <v>249</v>
      </c>
      <c r="B396" s="67">
        <v>0</v>
      </c>
      <c r="C396" s="68"/>
    </row>
    <row r="397" spans="1:3" ht="18" customHeight="1">
      <c r="A397" s="50" t="s">
        <v>479</v>
      </c>
      <c r="B397" s="67">
        <v>0</v>
      </c>
      <c r="C397" s="68"/>
    </row>
    <row r="398" spans="1:3" ht="18" customHeight="1">
      <c r="A398" s="49" t="s">
        <v>480</v>
      </c>
      <c r="B398" s="67">
        <f>SUM(B399:B405)</f>
        <v>0</v>
      </c>
      <c r="C398" s="68"/>
    </row>
    <row r="399" spans="1:3" ht="18" customHeight="1">
      <c r="A399" s="50" t="s">
        <v>240</v>
      </c>
      <c r="B399" s="67">
        <v>0</v>
      </c>
      <c r="C399" s="68"/>
    </row>
    <row r="400" spans="1:3" ht="18" customHeight="1">
      <c r="A400" s="50" t="s">
        <v>241</v>
      </c>
      <c r="B400" s="67">
        <v>0</v>
      </c>
      <c r="C400" s="68"/>
    </row>
    <row r="401" spans="1:3" ht="18" customHeight="1">
      <c r="A401" s="50" t="s">
        <v>481</v>
      </c>
      <c r="B401" s="67">
        <v>0</v>
      </c>
      <c r="C401" s="68"/>
    </row>
    <row r="402" spans="1:3" ht="18" customHeight="1">
      <c r="A402" s="50" t="s">
        <v>482</v>
      </c>
      <c r="B402" s="67">
        <v>0</v>
      </c>
      <c r="C402" s="68"/>
    </row>
    <row r="403" spans="1:3" ht="18" customHeight="1">
      <c r="A403" s="50" t="s">
        <v>483</v>
      </c>
      <c r="B403" s="67">
        <v>0</v>
      </c>
      <c r="C403" s="68"/>
    </row>
    <row r="404" spans="1:3" ht="18" customHeight="1">
      <c r="A404" s="50" t="s">
        <v>436</v>
      </c>
      <c r="B404" s="67">
        <v>0</v>
      </c>
      <c r="C404" s="68"/>
    </row>
    <row r="405" spans="1:3" ht="18" customHeight="1">
      <c r="A405" s="50" t="s">
        <v>484</v>
      </c>
      <c r="B405" s="67">
        <v>0</v>
      </c>
      <c r="C405" s="68"/>
    </row>
    <row r="406" spans="1:3" ht="18" customHeight="1">
      <c r="A406" s="49" t="s">
        <v>485</v>
      </c>
      <c r="B406" s="67">
        <f>SUM(B407:B414)</f>
        <v>0</v>
      </c>
      <c r="C406" s="68"/>
    </row>
    <row r="407" spans="1:3" ht="18" customHeight="1">
      <c r="A407" s="50" t="s">
        <v>486</v>
      </c>
      <c r="B407" s="67">
        <v>0</v>
      </c>
      <c r="C407" s="68"/>
    </row>
    <row r="408" spans="1:3" ht="18" customHeight="1">
      <c r="A408" s="50" t="s">
        <v>240</v>
      </c>
      <c r="B408" s="67">
        <v>0</v>
      </c>
      <c r="C408" s="68"/>
    </row>
    <row r="409" spans="1:3" ht="18" customHeight="1">
      <c r="A409" s="50" t="s">
        <v>487</v>
      </c>
      <c r="B409" s="67">
        <v>0</v>
      </c>
      <c r="C409" s="68"/>
    </row>
    <row r="410" spans="1:3" ht="18" customHeight="1">
      <c r="A410" s="50" t="s">
        <v>488</v>
      </c>
      <c r="B410" s="67">
        <v>0</v>
      </c>
      <c r="C410" s="68"/>
    </row>
    <row r="411" spans="1:3" ht="18" customHeight="1">
      <c r="A411" s="50" t="s">
        <v>489</v>
      </c>
      <c r="B411" s="67">
        <v>0</v>
      </c>
      <c r="C411" s="68"/>
    </row>
    <row r="412" spans="1:3" ht="18" customHeight="1">
      <c r="A412" s="50" t="s">
        <v>490</v>
      </c>
      <c r="B412" s="67">
        <v>0</v>
      </c>
      <c r="C412" s="68"/>
    </row>
    <row r="413" spans="1:3" ht="18" customHeight="1">
      <c r="A413" s="50" t="s">
        <v>491</v>
      </c>
      <c r="B413" s="67">
        <v>0</v>
      </c>
      <c r="C413" s="68"/>
    </row>
    <row r="414" spans="1:3" ht="18" customHeight="1">
      <c r="A414" s="50" t="s">
        <v>492</v>
      </c>
      <c r="B414" s="67">
        <v>0</v>
      </c>
      <c r="C414" s="68"/>
    </row>
    <row r="415" spans="1:3" ht="18" customHeight="1">
      <c r="A415" s="49" t="s">
        <v>493</v>
      </c>
      <c r="B415" s="67">
        <f>B416+B417</f>
        <v>103</v>
      </c>
      <c r="C415" s="68">
        <v>0.858</v>
      </c>
    </row>
    <row r="416" spans="1:3" ht="18" customHeight="1">
      <c r="A416" s="50" t="s">
        <v>494</v>
      </c>
      <c r="B416" s="67">
        <v>103</v>
      </c>
      <c r="C416" s="68">
        <v>0.858</v>
      </c>
    </row>
    <row r="417" spans="1:3" ht="18" customHeight="1">
      <c r="A417" s="50" t="s">
        <v>495</v>
      </c>
      <c r="B417" s="67">
        <v>0</v>
      </c>
      <c r="C417" s="68"/>
    </row>
    <row r="418" spans="1:3" ht="18" customHeight="1">
      <c r="A418" s="49" t="s">
        <v>1300</v>
      </c>
      <c r="B418" s="67">
        <f>SUM(B419,B424,B433,B440,B446,B450,B454,B458,B464,B471)</f>
        <v>28851</v>
      </c>
      <c r="C418" s="68">
        <v>1.05</v>
      </c>
    </row>
    <row r="419" spans="1:3" ht="18" customHeight="1">
      <c r="A419" s="49" t="s">
        <v>496</v>
      </c>
      <c r="B419" s="67">
        <f>SUM(B420:B423)</f>
        <v>472</v>
      </c>
      <c r="C419" s="68">
        <v>1.163</v>
      </c>
    </row>
    <row r="420" spans="1:3" ht="18" customHeight="1">
      <c r="A420" s="50" t="s">
        <v>240</v>
      </c>
      <c r="B420" s="67">
        <v>162</v>
      </c>
      <c r="C420" s="68">
        <v>1.317</v>
      </c>
    </row>
    <row r="421" spans="1:3" ht="18" customHeight="1">
      <c r="A421" s="50" t="s">
        <v>241</v>
      </c>
      <c r="B421" s="67">
        <v>0</v>
      </c>
      <c r="C421" s="68"/>
    </row>
    <row r="422" spans="1:3" ht="18" customHeight="1">
      <c r="A422" s="50" t="s">
        <v>242</v>
      </c>
      <c r="B422" s="67">
        <v>0</v>
      </c>
      <c r="C422" s="68"/>
    </row>
    <row r="423" spans="1:3" ht="18" customHeight="1">
      <c r="A423" s="50" t="s">
        <v>497</v>
      </c>
      <c r="B423" s="67">
        <v>310</v>
      </c>
      <c r="C423" s="68">
        <v>1.095</v>
      </c>
    </row>
    <row r="424" spans="1:3" ht="18" customHeight="1">
      <c r="A424" s="49" t="s">
        <v>498</v>
      </c>
      <c r="B424" s="67">
        <f>SUM(B425:B432)</f>
        <v>25366</v>
      </c>
      <c r="C424" s="68">
        <v>1.088</v>
      </c>
    </row>
    <row r="425" spans="1:3" ht="18" customHeight="1">
      <c r="A425" s="50" t="s">
        <v>499</v>
      </c>
      <c r="B425" s="67">
        <v>1607</v>
      </c>
      <c r="C425" s="68">
        <v>0.761</v>
      </c>
    </row>
    <row r="426" spans="1:3" ht="18" customHeight="1">
      <c r="A426" s="50" t="s">
        <v>500</v>
      </c>
      <c r="B426" s="67">
        <v>12190</v>
      </c>
      <c r="C426" s="68">
        <v>1.147</v>
      </c>
    </row>
    <row r="427" spans="1:3" ht="18" customHeight="1">
      <c r="A427" s="50" t="s">
        <v>501</v>
      </c>
      <c r="B427" s="67">
        <v>3603</v>
      </c>
      <c r="C427" s="68">
        <v>1.186</v>
      </c>
    </row>
    <row r="428" spans="1:3" ht="18" customHeight="1">
      <c r="A428" s="50" t="s">
        <v>502</v>
      </c>
      <c r="B428" s="67">
        <v>6117</v>
      </c>
      <c r="C428" s="68">
        <v>1.036</v>
      </c>
    </row>
    <row r="429" spans="1:3" ht="18" customHeight="1">
      <c r="A429" s="50" t="s">
        <v>503</v>
      </c>
      <c r="B429" s="67">
        <v>0</v>
      </c>
      <c r="C429" s="68"/>
    </row>
    <row r="430" spans="1:3" ht="18" customHeight="1">
      <c r="A430" s="50" t="s">
        <v>504</v>
      </c>
      <c r="B430" s="67">
        <v>0</v>
      </c>
      <c r="C430" s="68"/>
    </row>
    <row r="431" spans="1:3" ht="18" customHeight="1">
      <c r="A431" s="50" t="s">
        <v>505</v>
      </c>
      <c r="B431" s="67">
        <v>0</v>
      </c>
      <c r="C431" s="68"/>
    </row>
    <row r="432" spans="1:3" ht="18" customHeight="1">
      <c r="A432" s="50" t="s">
        <v>506</v>
      </c>
      <c r="B432" s="67">
        <v>1849</v>
      </c>
      <c r="C432" s="68">
        <v>1.127</v>
      </c>
    </row>
    <row r="433" spans="1:3" ht="18" customHeight="1">
      <c r="A433" s="49" t="s">
        <v>507</v>
      </c>
      <c r="B433" s="67">
        <f>SUM(B434:B439)</f>
        <v>187</v>
      </c>
      <c r="C433" s="68">
        <v>0.236</v>
      </c>
    </row>
    <row r="434" spans="1:3" ht="18" customHeight="1">
      <c r="A434" s="50" t="s">
        <v>508</v>
      </c>
      <c r="B434" s="67">
        <v>0</v>
      </c>
      <c r="C434" s="68"/>
    </row>
    <row r="435" spans="1:3" ht="18" customHeight="1">
      <c r="A435" s="50" t="s">
        <v>509</v>
      </c>
      <c r="B435" s="67">
        <v>187</v>
      </c>
      <c r="C435" s="68">
        <v>0.236</v>
      </c>
    </row>
    <row r="436" spans="1:3" ht="18" customHeight="1">
      <c r="A436" s="50" t="s">
        <v>510</v>
      </c>
      <c r="B436" s="67">
        <v>0</v>
      </c>
      <c r="C436" s="68"/>
    </row>
    <row r="437" spans="1:3" ht="18" customHeight="1">
      <c r="A437" s="50" t="s">
        <v>511</v>
      </c>
      <c r="B437" s="67">
        <v>0</v>
      </c>
      <c r="C437" s="68"/>
    </row>
    <row r="438" spans="1:3" ht="18" customHeight="1">
      <c r="A438" s="50" t="s">
        <v>512</v>
      </c>
      <c r="B438" s="67">
        <v>0</v>
      </c>
      <c r="C438" s="68"/>
    </row>
    <row r="439" spans="1:3" ht="18" customHeight="1">
      <c r="A439" s="50" t="s">
        <v>513</v>
      </c>
      <c r="B439" s="67">
        <v>0</v>
      </c>
      <c r="C439" s="68"/>
    </row>
    <row r="440" spans="1:3" ht="18" customHeight="1">
      <c r="A440" s="49" t="s">
        <v>514</v>
      </c>
      <c r="B440" s="67">
        <f>SUM(B441:B445)</f>
        <v>0</v>
      </c>
      <c r="C440" s="68"/>
    </row>
    <row r="441" spans="1:3" ht="18" customHeight="1">
      <c r="A441" s="50" t="s">
        <v>515</v>
      </c>
      <c r="B441" s="67">
        <v>0</v>
      </c>
      <c r="C441" s="68"/>
    </row>
    <row r="442" spans="1:3" ht="18" customHeight="1">
      <c r="A442" s="50" t="s">
        <v>516</v>
      </c>
      <c r="B442" s="67">
        <v>0</v>
      </c>
      <c r="C442" s="68"/>
    </row>
    <row r="443" spans="1:3" ht="18" customHeight="1">
      <c r="A443" s="50" t="s">
        <v>517</v>
      </c>
      <c r="B443" s="67">
        <v>0</v>
      </c>
      <c r="C443" s="68"/>
    </row>
    <row r="444" spans="1:3" ht="18" customHeight="1">
      <c r="A444" s="50" t="s">
        <v>518</v>
      </c>
      <c r="B444" s="67">
        <v>0</v>
      </c>
      <c r="C444" s="68"/>
    </row>
    <row r="445" spans="1:3" ht="18" customHeight="1">
      <c r="A445" s="50" t="s">
        <v>519</v>
      </c>
      <c r="B445" s="67">
        <v>0</v>
      </c>
      <c r="C445" s="68"/>
    </row>
    <row r="446" spans="1:3" ht="18" customHeight="1">
      <c r="A446" s="49" t="s">
        <v>520</v>
      </c>
      <c r="B446" s="67">
        <f>SUM(B447:B449)</f>
        <v>0</v>
      </c>
      <c r="C446" s="68"/>
    </row>
    <row r="447" spans="1:3" ht="18" customHeight="1">
      <c r="A447" s="50" t="s">
        <v>521</v>
      </c>
      <c r="B447" s="67">
        <v>0</v>
      </c>
      <c r="C447" s="68"/>
    </row>
    <row r="448" spans="1:3" ht="18" customHeight="1">
      <c r="A448" s="50" t="s">
        <v>522</v>
      </c>
      <c r="B448" s="67">
        <v>0</v>
      </c>
      <c r="C448" s="68"/>
    </row>
    <row r="449" spans="1:3" ht="18" customHeight="1">
      <c r="A449" s="50" t="s">
        <v>523</v>
      </c>
      <c r="B449" s="67">
        <v>0</v>
      </c>
      <c r="C449" s="68"/>
    </row>
    <row r="450" spans="1:3" ht="18" customHeight="1">
      <c r="A450" s="49" t="s">
        <v>524</v>
      </c>
      <c r="B450" s="67">
        <f>SUM(B451:B453)</f>
        <v>0</v>
      </c>
      <c r="C450" s="68"/>
    </row>
    <row r="451" spans="1:3" ht="18" customHeight="1">
      <c r="A451" s="50" t="s">
        <v>525</v>
      </c>
      <c r="B451" s="67">
        <v>0</v>
      </c>
      <c r="C451" s="68"/>
    </row>
    <row r="452" spans="1:3" ht="18" customHeight="1">
      <c r="A452" s="50" t="s">
        <v>526</v>
      </c>
      <c r="B452" s="67">
        <v>0</v>
      </c>
      <c r="C452" s="68"/>
    </row>
    <row r="453" spans="1:3" ht="18" customHeight="1">
      <c r="A453" s="50" t="s">
        <v>527</v>
      </c>
      <c r="B453" s="67">
        <v>0</v>
      </c>
      <c r="C453" s="68"/>
    </row>
    <row r="454" spans="1:3" ht="18" customHeight="1">
      <c r="A454" s="49" t="s">
        <v>528</v>
      </c>
      <c r="B454" s="67">
        <f>SUM(B455:B457)</f>
        <v>11</v>
      </c>
      <c r="C454" s="68">
        <v>0.846</v>
      </c>
    </row>
    <row r="455" spans="1:3" ht="18" customHeight="1">
      <c r="A455" s="50" t="s">
        <v>529</v>
      </c>
      <c r="B455" s="67">
        <v>11</v>
      </c>
      <c r="C455" s="68">
        <v>0.846</v>
      </c>
    </row>
    <row r="456" spans="1:3" ht="18" customHeight="1">
      <c r="A456" s="50" t="s">
        <v>530</v>
      </c>
      <c r="B456" s="67">
        <v>0</v>
      </c>
      <c r="C456" s="68"/>
    </row>
    <row r="457" spans="1:3" ht="18" customHeight="1">
      <c r="A457" s="50" t="s">
        <v>531</v>
      </c>
      <c r="B457" s="67">
        <v>0</v>
      </c>
      <c r="C457" s="68"/>
    </row>
    <row r="458" spans="1:3" ht="18" customHeight="1">
      <c r="A458" s="49" t="s">
        <v>532</v>
      </c>
      <c r="B458" s="67">
        <f>SUM(B459:B463)</f>
        <v>831</v>
      </c>
      <c r="C458" s="68">
        <v>1.244</v>
      </c>
    </row>
    <row r="459" spans="1:3" ht="18" customHeight="1">
      <c r="A459" s="50" t="s">
        <v>533</v>
      </c>
      <c r="B459" s="67">
        <v>730</v>
      </c>
      <c r="C459" s="68">
        <v>1.272</v>
      </c>
    </row>
    <row r="460" spans="1:3" ht="18" customHeight="1">
      <c r="A460" s="50" t="s">
        <v>534</v>
      </c>
      <c r="B460" s="67">
        <v>101</v>
      </c>
      <c r="C460" s="68">
        <v>1.074</v>
      </c>
    </row>
    <row r="461" spans="1:3" ht="18" customHeight="1">
      <c r="A461" s="50" t="s">
        <v>535</v>
      </c>
      <c r="B461" s="67">
        <v>0</v>
      </c>
      <c r="C461" s="68"/>
    </row>
    <row r="462" spans="1:3" ht="18" customHeight="1">
      <c r="A462" s="50" t="s">
        <v>536</v>
      </c>
      <c r="B462" s="67">
        <v>0</v>
      </c>
      <c r="C462" s="68"/>
    </row>
    <row r="463" spans="1:3" ht="18" customHeight="1">
      <c r="A463" s="50" t="s">
        <v>537</v>
      </c>
      <c r="B463" s="67">
        <v>0</v>
      </c>
      <c r="C463" s="68"/>
    </row>
    <row r="464" spans="1:3" ht="18" customHeight="1">
      <c r="A464" s="49" t="s">
        <v>538</v>
      </c>
      <c r="B464" s="67">
        <f>SUM(B465:B470)</f>
        <v>1916</v>
      </c>
      <c r="C464" s="68">
        <v>1.066</v>
      </c>
    </row>
    <row r="465" spans="1:3" ht="18" customHeight="1">
      <c r="A465" s="50" t="s">
        <v>539</v>
      </c>
      <c r="B465" s="67">
        <v>119</v>
      </c>
      <c r="C465" s="68">
        <v>2.088</v>
      </c>
    </row>
    <row r="466" spans="1:3" ht="18" customHeight="1">
      <c r="A466" s="50" t="s">
        <v>540</v>
      </c>
      <c r="B466" s="67">
        <v>0</v>
      </c>
      <c r="C466" s="68"/>
    </row>
    <row r="467" spans="1:3" ht="18" customHeight="1">
      <c r="A467" s="50" t="s">
        <v>541</v>
      </c>
      <c r="B467" s="67">
        <v>0</v>
      </c>
      <c r="C467" s="68"/>
    </row>
    <row r="468" spans="1:3" ht="18" customHeight="1">
      <c r="A468" s="50" t="s">
        <v>542</v>
      </c>
      <c r="B468" s="67">
        <v>0</v>
      </c>
      <c r="C468" s="68"/>
    </row>
    <row r="469" spans="1:3" ht="18" customHeight="1">
      <c r="A469" s="50" t="s">
        <v>543</v>
      </c>
      <c r="B469" s="67">
        <v>0</v>
      </c>
      <c r="C469" s="68"/>
    </row>
    <row r="470" spans="1:3" ht="18" customHeight="1">
      <c r="A470" s="50" t="s">
        <v>544</v>
      </c>
      <c r="B470" s="67">
        <v>1797</v>
      </c>
      <c r="C470" s="68">
        <v>1.033</v>
      </c>
    </row>
    <row r="471" spans="1:3" ht="18" customHeight="1">
      <c r="A471" s="49" t="s">
        <v>545</v>
      </c>
      <c r="B471" s="67">
        <f>B472</f>
        <v>68</v>
      </c>
      <c r="C471" s="68">
        <v>0.141</v>
      </c>
    </row>
    <row r="472" spans="1:3" ht="18" customHeight="1">
      <c r="A472" s="50" t="s">
        <v>546</v>
      </c>
      <c r="B472" s="67">
        <v>68</v>
      </c>
      <c r="C472" s="68">
        <v>0.141</v>
      </c>
    </row>
    <row r="473" spans="1:3" ht="18" customHeight="1">
      <c r="A473" s="49" t="s">
        <v>1301</v>
      </c>
      <c r="B473" s="67">
        <f>SUM(B474,B479,B488,B494,B500,B505,B510,B517,B521,B524)</f>
        <v>3366</v>
      </c>
      <c r="C473" s="68">
        <v>1.069</v>
      </c>
    </row>
    <row r="474" spans="1:3" ht="18" customHeight="1">
      <c r="A474" s="49" t="s">
        <v>547</v>
      </c>
      <c r="B474" s="67">
        <f>SUM(B475:B478)</f>
        <v>188</v>
      </c>
      <c r="C474" s="68">
        <v>1.253</v>
      </c>
    </row>
    <row r="475" spans="1:3" ht="18" customHeight="1">
      <c r="A475" s="50" t="s">
        <v>240</v>
      </c>
      <c r="B475" s="67">
        <v>92</v>
      </c>
      <c r="C475" s="68">
        <v>1.353</v>
      </c>
    </row>
    <row r="476" spans="1:3" ht="18" customHeight="1">
      <c r="A476" s="50" t="s">
        <v>241</v>
      </c>
      <c r="B476" s="67">
        <v>0</v>
      </c>
      <c r="C476" s="68"/>
    </row>
    <row r="477" spans="1:3" ht="18" customHeight="1">
      <c r="A477" s="50" t="s">
        <v>242</v>
      </c>
      <c r="B477" s="67">
        <v>0</v>
      </c>
      <c r="C477" s="68"/>
    </row>
    <row r="478" spans="1:3" ht="18" customHeight="1">
      <c r="A478" s="50" t="s">
        <v>548</v>
      </c>
      <c r="B478" s="67">
        <v>96</v>
      </c>
      <c r="C478" s="68">
        <v>1.171</v>
      </c>
    </row>
    <row r="479" spans="1:3" ht="18" customHeight="1">
      <c r="A479" s="49" t="s">
        <v>549</v>
      </c>
      <c r="B479" s="67">
        <f>SUM(B480:B487)</f>
        <v>0</v>
      </c>
      <c r="C479" s="68"/>
    </row>
    <row r="480" spans="1:3" ht="18" customHeight="1">
      <c r="A480" s="50" t="s">
        <v>550</v>
      </c>
      <c r="B480" s="67">
        <v>0</v>
      </c>
      <c r="C480" s="68"/>
    </row>
    <row r="481" spans="1:3" ht="18" customHeight="1">
      <c r="A481" s="50" t="s">
        <v>551</v>
      </c>
      <c r="B481" s="67">
        <v>0</v>
      </c>
      <c r="C481" s="68"/>
    </row>
    <row r="482" spans="1:3" ht="18" customHeight="1">
      <c r="A482" s="50" t="s">
        <v>552</v>
      </c>
      <c r="B482" s="67">
        <v>0</v>
      </c>
      <c r="C482" s="68"/>
    </row>
    <row r="483" spans="1:3" ht="18" customHeight="1">
      <c r="A483" s="50" t="s">
        <v>553</v>
      </c>
      <c r="B483" s="67">
        <v>0</v>
      </c>
      <c r="C483" s="68"/>
    </row>
    <row r="484" spans="1:3" ht="18" customHeight="1">
      <c r="A484" s="50" t="s">
        <v>554</v>
      </c>
      <c r="B484" s="67">
        <v>0</v>
      </c>
      <c r="C484" s="68"/>
    </row>
    <row r="485" spans="1:3" ht="18" customHeight="1">
      <c r="A485" s="50" t="s">
        <v>555</v>
      </c>
      <c r="B485" s="67">
        <v>0</v>
      </c>
      <c r="C485" s="68"/>
    </row>
    <row r="486" spans="1:3" ht="18" customHeight="1">
      <c r="A486" s="50" t="s">
        <v>556</v>
      </c>
      <c r="B486" s="67">
        <v>0</v>
      </c>
      <c r="C486" s="68"/>
    </row>
    <row r="487" spans="1:3" ht="18" customHeight="1">
      <c r="A487" s="50" t="s">
        <v>557</v>
      </c>
      <c r="B487" s="67">
        <v>0</v>
      </c>
      <c r="C487" s="68"/>
    </row>
    <row r="488" spans="1:3" ht="18" customHeight="1">
      <c r="A488" s="49" t="s">
        <v>558</v>
      </c>
      <c r="B488" s="67">
        <f>SUM(B489:B493)</f>
        <v>0</v>
      </c>
      <c r="C488" s="68"/>
    </row>
    <row r="489" spans="1:3" ht="18" customHeight="1">
      <c r="A489" s="50" t="s">
        <v>550</v>
      </c>
      <c r="B489" s="67">
        <v>0</v>
      </c>
      <c r="C489" s="68"/>
    </row>
    <row r="490" spans="1:3" ht="18" customHeight="1">
      <c r="A490" s="50" t="s">
        <v>559</v>
      </c>
      <c r="B490" s="67">
        <v>0</v>
      </c>
      <c r="C490" s="68"/>
    </row>
    <row r="491" spans="1:3" ht="18" customHeight="1">
      <c r="A491" s="50" t="s">
        <v>560</v>
      </c>
      <c r="B491" s="67">
        <v>0</v>
      </c>
      <c r="C491" s="68"/>
    </row>
    <row r="492" spans="1:3" ht="18" customHeight="1">
      <c r="A492" s="50" t="s">
        <v>561</v>
      </c>
      <c r="B492" s="67">
        <v>0</v>
      </c>
      <c r="C492" s="68"/>
    </row>
    <row r="493" spans="1:3" ht="18" customHeight="1">
      <c r="A493" s="50" t="s">
        <v>562</v>
      </c>
      <c r="B493" s="67">
        <v>0</v>
      </c>
      <c r="C493" s="68"/>
    </row>
    <row r="494" spans="1:3" ht="18" customHeight="1">
      <c r="A494" s="49" t="s">
        <v>563</v>
      </c>
      <c r="B494" s="67">
        <f>SUM(B495:B499)</f>
        <v>2900</v>
      </c>
      <c r="C494" s="68">
        <v>1.713</v>
      </c>
    </row>
    <row r="495" spans="1:3" ht="18" customHeight="1">
      <c r="A495" s="50" t="s">
        <v>550</v>
      </c>
      <c r="B495" s="67">
        <v>0</v>
      </c>
      <c r="C495" s="68"/>
    </row>
    <row r="496" spans="1:3" ht="18" customHeight="1">
      <c r="A496" s="50" t="s">
        <v>564</v>
      </c>
      <c r="B496" s="67">
        <v>0</v>
      </c>
      <c r="C496" s="68"/>
    </row>
    <row r="497" spans="1:3" ht="18" customHeight="1">
      <c r="A497" s="50" t="s">
        <v>565</v>
      </c>
      <c r="B497" s="67">
        <v>2257</v>
      </c>
      <c r="C497" s="68">
        <v>1.781</v>
      </c>
    </row>
    <row r="498" spans="1:3" ht="18" customHeight="1">
      <c r="A498" s="50" t="s">
        <v>566</v>
      </c>
      <c r="B498" s="67">
        <v>99</v>
      </c>
      <c r="C498" s="68">
        <v>4.95</v>
      </c>
    </row>
    <row r="499" spans="1:3" ht="18" customHeight="1">
      <c r="A499" s="50" t="s">
        <v>567</v>
      </c>
      <c r="B499" s="67">
        <v>544</v>
      </c>
      <c r="C499" s="68">
        <v>1.34</v>
      </c>
    </row>
    <row r="500" spans="1:3" ht="18" customHeight="1">
      <c r="A500" s="49" t="s">
        <v>568</v>
      </c>
      <c r="B500" s="67">
        <f>SUM(B501:B504)</f>
        <v>0</v>
      </c>
      <c r="C500" s="68"/>
    </row>
    <row r="501" spans="1:3" ht="18" customHeight="1">
      <c r="A501" s="50" t="s">
        <v>550</v>
      </c>
      <c r="B501" s="67">
        <v>0</v>
      </c>
      <c r="C501" s="68"/>
    </row>
    <row r="502" spans="1:3" ht="18" customHeight="1">
      <c r="A502" s="50" t="s">
        <v>569</v>
      </c>
      <c r="B502" s="67">
        <v>0</v>
      </c>
      <c r="C502" s="68"/>
    </row>
    <row r="503" spans="1:3" ht="18" customHeight="1">
      <c r="A503" s="50" t="s">
        <v>570</v>
      </c>
      <c r="B503" s="67">
        <v>0</v>
      </c>
      <c r="C503" s="68"/>
    </row>
    <row r="504" spans="1:3" ht="18" customHeight="1">
      <c r="A504" s="50" t="s">
        <v>571</v>
      </c>
      <c r="B504" s="67">
        <v>0</v>
      </c>
      <c r="C504" s="68"/>
    </row>
    <row r="505" spans="1:3" ht="18" customHeight="1">
      <c r="A505" s="49" t="s">
        <v>572</v>
      </c>
      <c r="B505" s="67">
        <f>SUM(B506:B509)</f>
        <v>0</v>
      </c>
      <c r="C505" s="68"/>
    </row>
    <row r="506" spans="1:3" ht="18" customHeight="1">
      <c r="A506" s="50" t="s">
        <v>573</v>
      </c>
      <c r="B506" s="67">
        <v>0</v>
      </c>
      <c r="C506" s="68"/>
    </row>
    <row r="507" spans="1:3" ht="18" customHeight="1">
      <c r="A507" s="50" t="s">
        <v>574</v>
      </c>
      <c r="B507" s="67">
        <v>0</v>
      </c>
      <c r="C507" s="68"/>
    </row>
    <row r="508" spans="1:3" ht="18" customHeight="1">
      <c r="A508" s="50" t="s">
        <v>575</v>
      </c>
      <c r="B508" s="67">
        <v>0</v>
      </c>
      <c r="C508" s="68"/>
    </row>
    <row r="509" spans="1:3" ht="18" customHeight="1">
      <c r="A509" s="50" t="s">
        <v>576</v>
      </c>
      <c r="B509" s="67">
        <v>0</v>
      </c>
      <c r="C509" s="68"/>
    </row>
    <row r="510" spans="1:3" ht="18" customHeight="1">
      <c r="A510" s="49" t="s">
        <v>577</v>
      </c>
      <c r="B510" s="67">
        <f>SUM(B511:B516)</f>
        <v>121</v>
      </c>
      <c r="C510" s="68">
        <v>0.796</v>
      </c>
    </row>
    <row r="511" spans="1:3" ht="18" customHeight="1">
      <c r="A511" s="50" t="s">
        <v>550</v>
      </c>
      <c r="B511" s="67">
        <v>71</v>
      </c>
      <c r="C511" s="68">
        <v>1.34</v>
      </c>
    </row>
    <row r="512" spans="1:3" ht="18" customHeight="1">
      <c r="A512" s="50" t="s">
        <v>578</v>
      </c>
      <c r="B512" s="67">
        <v>36</v>
      </c>
      <c r="C512" s="68">
        <v>1</v>
      </c>
    </row>
    <row r="513" spans="1:3" ht="18" customHeight="1">
      <c r="A513" s="50" t="s">
        <v>579</v>
      </c>
      <c r="B513" s="67">
        <v>0</v>
      </c>
      <c r="C513" s="68"/>
    </row>
    <row r="514" spans="1:3" ht="18" customHeight="1">
      <c r="A514" s="50" t="s">
        <v>580</v>
      </c>
      <c r="B514" s="67">
        <v>0</v>
      </c>
      <c r="C514" s="68"/>
    </row>
    <row r="515" spans="1:3" ht="18" customHeight="1">
      <c r="A515" s="50" t="s">
        <v>581</v>
      </c>
      <c r="B515" s="67">
        <v>0</v>
      </c>
      <c r="C515" s="68"/>
    </row>
    <row r="516" spans="1:3" ht="18" customHeight="1">
      <c r="A516" s="50" t="s">
        <v>582</v>
      </c>
      <c r="B516" s="67">
        <v>14</v>
      </c>
      <c r="C516" s="68">
        <v>0.222</v>
      </c>
    </row>
    <row r="517" spans="1:3" ht="18" customHeight="1">
      <c r="A517" s="49" t="s">
        <v>583</v>
      </c>
      <c r="B517" s="67">
        <f>SUM(B518:B520)</f>
        <v>0</v>
      </c>
      <c r="C517" s="68"/>
    </row>
    <row r="518" spans="1:3" ht="18" customHeight="1">
      <c r="A518" s="50" t="s">
        <v>584</v>
      </c>
      <c r="B518" s="67">
        <v>0</v>
      </c>
      <c r="C518" s="68"/>
    </row>
    <row r="519" spans="1:3" ht="18" customHeight="1">
      <c r="A519" s="50" t="s">
        <v>585</v>
      </c>
      <c r="B519" s="67">
        <v>0</v>
      </c>
      <c r="C519" s="68"/>
    </row>
    <row r="520" spans="1:3" ht="18" customHeight="1">
      <c r="A520" s="50" t="s">
        <v>586</v>
      </c>
      <c r="B520" s="67">
        <v>0</v>
      </c>
      <c r="C520" s="68"/>
    </row>
    <row r="521" spans="1:3" ht="18" customHeight="1">
      <c r="A521" s="49" t="s">
        <v>587</v>
      </c>
      <c r="B521" s="67">
        <f>B522+B523</f>
        <v>90</v>
      </c>
      <c r="C521" s="68"/>
    </row>
    <row r="522" spans="1:3" ht="18" customHeight="1">
      <c r="A522" s="50" t="s">
        <v>588</v>
      </c>
      <c r="B522" s="67">
        <v>90</v>
      </c>
      <c r="C522" s="68"/>
    </row>
    <row r="523" spans="1:3" ht="18" customHeight="1">
      <c r="A523" s="50" t="s">
        <v>589</v>
      </c>
      <c r="B523" s="67">
        <v>0</v>
      </c>
      <c r="C523" s="68"/>
    </row>
    <row r="524" spans="1:3" ht="18" customHeight="1">
      <c r="A524" s="49" t="s">
        <v>590</v>
      </c>
      <c r="B524" s="67">
        <f>SUM(B525:B528)</f>
        <v>67</v>
      </c>
      <c r="C524" s="68">
        <v>0.549</v>
      </c>
    </row>
    <row r="525" spans="1:3" ht="18" customHeight="1">
      <c r="A525" s="50" t="s">
        <v>591</v>
      </c>
      <c r="B525" s="67">
        <v>0</v>
      </c>
      <c r="C525" s="68"/>
    </row>
    <row r="526" spans="1:3" ht="18" customHeight="1">
      <c r="A526" s="50" t="s">
        <v>592</v>
      </c>
      <c r="B526" s="67">
        <v>0</v>
      </c>
      <c r="C526" s="68"/>
    </row>
    <row r="527" spans="1:3" ht="18" customHeight="1">
      <c r="A527" s="50" t="s">
        <v>593</v>
      </c>
      <c r="B527" s="67">
        <v>0</v>
      </c>
      <c r="C527" s="68"/>
    </row>
    <row r="528" spans="1:3" ht="18" customHeight="1">
      <c r="A528" s="50" t="s">
        <v>594</v>
      </c>
      <c r="B528" s="67">
        <v>67</v>
      </c>
      <c r="C528" s="68">
        <v>0.549</v>
      </c>
    </row>
    <row r="529" spans="1:3" ht="18" customHeight="1">
      <c r="A529" s="49" t="s">
        <v>1302</v>
      </c>
      <c r="B529" s="67">
        <f>SUM(B530,B544,B552,B563,B574)</f>
        <v>1179</v>
      </c>
      <c r="C529" s="68">
        <v>1.036</v>
      </c>
    </row>
    <row r="530" spans="1:3" ht="18" customHeight="1">
      <c r="A530" s="49" t="s">
        <v>595</v>
      </c>
      <c r="B530" s="67">
        <f>SUM(B531:B543)</f>
        <v>1049</v>
      </c>
      <c r="C530" s="68">
        <v>1.083</v>
      </c>
    </row>
    <row r="531" spans="1:3" ht="18" customHeight="1">
      <c r="A531" s="50" t="s">
        <v>240</v>
      </c>
      <c r="B531" s="67">
        <v>96</v>
      </c>
      <c r="C531" s="68">
        <v>1.079</v>
      </c>
    </row>
    <row r="532" spans="1:3" ht="18" customHeight="1">
      <c r="A532" s="50" t="s">
        <v>241</v>
      </c>
      <c r="B532" s="67">
        <v>0</v>
      </c>
      <c r="C532" s="68"/>
    </row>
    <row r="533" spans="1:3" ht="18" customHeight="1">
      <c r="A533" s="50" t="s">
        <v>242</v>
      </c>
      <c r="B533" s="67">
        <v>0</v>
      </c>
      <c r="C533" s="68"/>
    </row>
    <row r="534" spans="1:3" ht="18" customHeight="1">
      <c r="A534" s="50" t="s">
        <v>596</v>
      </c>
      <c r="B534" s="67">
        <v>0</v>
      </c>
      <c r="C534" s="68"/>
    </row>
    <row r="535" spans="1:3" ht="18" customHeight="1">
      <c r="A535" s="50" t="s">
        <v>597</v>
      </c>
      <c r="B535" s="67">
        <v>0</v>
      </c>
      <c r="C535" s="68"/>
    </row>
    <row r="536" spans="1:3" ht="18" customHeight="1">
      <c r="A536" s="50" t="s">
        <v>598</v>
      </c>
      <c r="B536" s="67">
        <v>0</v>
      </c>
      <c r="C536" s="68"/>
    </row>
    <row r="537" spans="1:3" ht="18" customHeight="1">
      <c r="A537" s="50" t="s">
        <v>599</v>
      </c>
      <c r="B537" s="67">
        <v>0</v>
      </c>
      <c r="C537" s="68"/>
    </row>
    <row r="538" spans="1:3" ht="18" customHeight="1">
      <c r="A538" s="50" t="s">
        <v>600</v>
      </c>
      <c r="B538" s="67">
        <v>0</v>
      </c>
      <c r="C538" s="68"/>
    </row>
    <row r="539" spans="1:3" ht="18" customHeight="1">
      <c r="A539" s="50" t="s">
        <v>601</v>
      </c>
      <c r="B539" s="67">
        <v>12</v>
      </c>
      <c r="C539" s="68">
        <v>0.522</v>
      </c>
    </row>
    <row r="540" spans="1:3" ht="18" customHeight="1">
      <c r="A540" s="50" t="s">
        <v>602</v>
      </c>
      <c r="B540" s="67">
        <v>0</v>
      </c>
      <c r="C540" s="68"/>
    </row>
    <row r="541" spans="1:3" ht="18" customHeight="1">
      <c r="A541" s="50" t="s">
        <v>603</v>
      </c>
      <c r="B541" s="67">
        <v>0</v>
      </c>
      <c r="C541" s="68"/>
    </row>
    <row r="542" spans="1:3" ht="18" customHeight="1">
      <c r="A542" s="50" t="s">
        <v>604</v>
      </c>
      <c r="B542" s="67">
        <v>0</v>
      </c>
      <c r="C542" s="68"/>
    </row>
    <row r="543" spans="1:3" ht="18" customHeight="1">
      <c r="A543" s="50" t="s">
        <v>605</v>
      </c>
      <c r="B543" s="67">
        <v>941</v>
      </c>
      <c r="C543" s="68">
        <v>1.122</v>
      </c>
    </row>
    <row r="544" spans="1:3" ht="18" customHeight="1">
      <c r="A544" s="49" t="s">
        <v>606</v>
      </c>
      <c r="B544" s="67">
        <f>SUM(B545:B551)</f>
        <v>55</v>
      </c>
      <c r="C544" s="68">
        <v>1.833</v>
      </c>
    </row>
    <row r="545" spans="1:3" ht="18" customHeight="1">
      <c r="A545" s="50" t="s">
        <v>240</v>
      </c>
      <c r="B545" s="67">
        <v>0</v>
      </c>
      <c r="C545" s="68"/>
    </row>
    <row r="546" spans="1:3" ht="18" customHeight="1">
      <c r="A546" s="50" t="s">
        <v>241</v>
      </c>
      <c r="B546" s="67">
        <v>0</v>
      </c>
      <c r="C546" s="68"/>
    </row>
    <row r="547" spans="1:3" ht="18" customHeight="1">
      <c r="A547" s="50" t="s">
        <v>242</v>
      </c>
      <c r="B547" s="67">
        <v>0</v>
      </c>
      <c r="C547" s="68"/>
    </row>
    <row r="548" spans="1:3" ht="18" customHeight="1">
      <c r="A548" s="50" t="s">
        <v>607</v>
      </c>
      <c r="B548" s="67">
        <v>55</v>
      </c>
      <c r="C548" s="68">
        <v>1.833</v>
      </c>
    </row>
    <row r="549" spans="1:3" ht="18" customHeight="1">
      <c r="A549" s="50" t="s">
        <v>608</v>
      </c>
      <c r="B549" s="67">
        <v>0</v>
      </c>
      <c r="C549" s="68"/>
    </row>
    <row r="550" spans="1:3" ht="18" customHeight="1">
      <c r="A550" s="50" t="s">
        <v>609</v>
      </c>
      <c r="B550" s="67">
        <v>0</v>
      </c>
      <c r="C550" s="68"/>
    </row>
    <row r="551" spans="1:3" ht="18" customHeight="1">
      <c r="A551" s="50" t="s">
        <v>610</v>
      </c>
      <c r="B551" s="67">
        <v>0</v>
      </c>
      <c r="C551" s="68"/>
    </row>
    <row r="552" spans="1:3" ht="18" customHeight="1">
      <c r="A552" s="49" t="s">
        <v>611</v>
      </c>
      <c r="B552" s="67">
        <f>SUM(B553:B562)</f>
        <v>0</v>
      </c>
      <c r="C552" s="68"/>
    </row>
    <row r="553" spans="1:3" ht="18" customHeight="1">
      <c r="A553" s="50" t="s">
        <v>240</v>
      </c>
      <c r="B553" s="67">
        <v>0</v>
      </c>
      <c r="C553" s="68"/>
    </row>
    <row r="554" spans="1:3" ht="18" customHeight="1">
      <c r="A554" s="50" t="s">
        <v>241</v>
      </c>
      <c r="B554" s="67">
        <v>0</v>
      </c>
      <c r="C554" s="68"/>
    </row>
    <row r="555" spans="1:3" ht="18" customHeight="1">
      <c r="A555" s="50" t="s">
        <v>242</v>
      </c>
      <c r="B555" s="67">
        <v>0</v>
      </c>
      <c r="C555" s="68"/>
    </row>
    <row r="556" spans="1:3" ht="18" customHeight="1">
      <c r="A556" s="50" t="s">
        <v>612</v>
      </c>
      <c r="B556" s="67">
        <v>0</v>
      </c>
      <c r="C556" s="68"/>
    </row>
    <row r="557" spans="1:3" ht="18" customHeight="1">
      <c r="A557" s="50" t="s">
        <v>613</v>
      </c>
      <c r="B557" s="67">
        <v>0</v>
      </c>
      <c r="C557" s="68"/>
    </row>
    <row r="558" spans="1:3" ht="18" customHeight="1">
      <c r="A558" s="50" t="s">
        <v>614</v>
      </c>
      <c r="B558" s="67">
        <v>0</v>
      </c>
      <c r="C558" s="68"/>
    </row>
    <row r="559" spans="1:3" ht="18" customHeight="1">
      <c r="A559" s="50" t="s">
        <v>615</v>
      </c>
      <c r="B559" s="67">
        <v>0</v>
      </c>
      <c r="C559" s="68"/>
    </row>
    <row r="560" spans="1:3" ht="18" customHeight="1">
      <c r="A560" s="50" t="s">
        <v>616</v>
      </c>
      <c r="B560" s="67">
        <v>0</v>
      </c>
      <c r="C560" s="68"/>
    </row>
    <row r="561" spans="1:3" ht="18" customHeight="1">
      <c r="A561" s="50" t="s">
        <v>617</v>
      </c>
      <c r="B561" s="67">
        <v>0</v>
      </c>
      <c r="C561" s="68"/>
    </row>
    <row r="562" spans="1:3" ht="18" customHeight="1">
      <c r="A562" s="50" t="s">
        <v>618</v>
      </c>
      <c r="B562" s="67">
        <v>0</v>
      </c>
      <c r="C562" s="68"/>
    </row>
    <row r="563" spans="1:3" ht="18" customHeight="1">
      <c r="A563" s="49" t="s">
        <v>619</v>
      </c>
      <c r="B563" s="67">
        <f>SUM(B564:B573)</f>
        <v>0</v>
      </c>
      <c r="C563" s="68"/>
    </row>
    <row r="564" spans="1:3" ht="18" customHeight="1">
      <c r="A564" s="50" t="s">
        <v>240</v>
      </c>
      <c r="B564" s="67">
        <v>0</v>
      </c>
      <c r="C564" s="68"/>
    </row>
    <row r="565" spans="1:3" ht="18" customHeight="1">
      <c r="A565" s="50" t="s">
        <v>241</v>
      </c>
      <c r="B565" s="67">
        <v>0</v>
      </c>
      <c r="C565" s="68"/>
    </row>
    <row r="566" spans="1:3" ht="18" customHeight="1">
      <c r="A566" s="50" t="s">
        <v>242</v>
      </c>
      <c r="B566" s="67">
        <v>0</v>
      </c>
      <c r="C566" s="68"/>
    </row>
    <row r="567" spans="1:3" ht="18" customHeight="1">
      <c r="A567" s="50" t="s">
        <v>620</v>
      </c>
      <c r="B567" s="67">
        <v>0</v>
      </c>
      <c r="C567" s="68"/>
    </row>
    <row r="568" spans="1:3" ht="18" customHeight="1">
      <c r="A568" s="50" t="s">
        <v>621</v>
      </c>
      <c r="B568" s="67">
        <v>0</v>
      </c>
      <c r="C568" s="68"/>
    </row>
    <row r="569" spans="1:3" ht="18" customHeight="1">
      <c r="A569" s="50" t="s">
        <v>622</v>
      </c>
      <c r="B569" s="67">
        <v>0</v>
      </c>
      <c r="C569" s="68"/>
    </row>
    <row r="570" spans="1:3" ht="18" customHeight="1">
      <c r="A570" s="50" t="s">
        <v>623</v>
      </c>
      <c r="B570" s="67">
        <v>0</v>
      </c>
      <c r="C570" s="68"/>
    </row>
    <row r="571" spans="1:3" ht="18" customHeight="1">
      <c r="A571" s="50" t="s">
        <v>624</v>
      </c>
      <c r="B571" s="67">
        <v>0</v>
      </c>
      <c r="C571" s="68"/>
    </row>
    <row r="572" spans="1:3" ht="18" customHeight="1">
      <c r="A572" s="50" t="s">
        <v>625</v>
      </c>
      <c r="B572" s="67">
        <v>0</v>
      </c>
      <c r="C572" s="68"/>
    </row>
    <row r="573" spans="1:3" ht="18" customHeight="1">
      <c r="A573" s="50" t="s">
        <v>626</v>
      </c>
      <c r="B573" s="67">
        <v>0</v>
      </c>
      <c r="C573" s="68"/>
    </row>
    <row r="574" spans="1:3" ht="18" customHeight="1">
      <c r="A574" s="49" t="s">
        <v>627</v>
      </c>
      <c r="B574" s="67">
        <f>SUM(B575:B577)</f>
        <v>75</v>
      </c>
      <c r="C574" s="68">
        <v>0.615</v>
      </c>
    </row>
    <row r="575" spans="1:3" ht="18" customHeight="1">
      <c r="A575" s="50" t="s">
        <v>628</v>
      </c>
      <c r="B575" s="67">
        <v>8</v>
      </c>
      <c r="C575" s="68"/>
    </row>
    <row r="576" spans="1:3" ht="18" customHeight="1">
      <c r="A576" s="50" t="s">
        <v>629</v>
      </c>
      <c r="B576" s="67">
        <v>0</v>
      </c>
      <c r="C576" s="68"/>
    </row>
    <row r="577" spans="1:3" ht="18" customHeight="1">
      <c r="A577" s="50" t="s">
        <v>630</v>
      </c>
      <c r="B577" s="67">
        <v>67</v>
      </c>
      <c r="C577" s="68">
        <v>1.175</v>
      </c>
    </row>
    <row r="578" spans="1:3" ht="18" customHeight="1">
      <c r="A578" s="49" t="s">
        <v>1303</v>
      </c>
      <c r="B578" s="67">
        <f>SUM(B579,B593,B604,B612,B614,B623,B627,B638,B646,B652,B659,B667,B672,B677,B680,B683,B686,B689,B692)</f>
        <v>14701</v>
      </c>
      <c r="C578" s="68">
        <v>1.152</v>
      </c>
    </row>
    <row r="579" spans="1:3" ht="18" customHeight="1">
      <c r="A579" s="49" t="s">
        <v>631</v>
      </c>
      <c r="B579" s="67">
        <f>SUM(B580:B592)</f>
        <v>792</v>
      </c>
      <c r="C579" s="68">
        <v>1.128</v>
      </c>
    </row>
    <row r="580" spans="1:3" ht="18" customHeight="1">
      <c r="A580" s="50" t="s">
        <v>240</v>
      </c>
      <c r="B580" s="67">
        <v>276</v>
      </c>
      <c r="C580" s="68">
        <v>1.525</v>
      </c>
    </row>
    <row r="581" spans="1:3" ht="18" customHeight="1">
      <c r="A581" s="50" t="s">
        <v>241</v>
      </c>
      <c r="B581" s="67">
        <v>0</v>
      </c>
      <c r="C581" s="68"/>
    </row>
    <row r="582" spans="1:3" ht="18" customHeight="1">
      <c r="A582" s="50" t="s">
        <v>242</v>
      </c>
      <c r="B582" s="67">
        <v>0</v>
      </c>
      <c r="C582" s="68"/>
    </row>
    <row r="583" spans="1:3" ht="18" customHeight="1">
      <c r="A583" s="50" t="s">
        <v>632</v>
      </c>
      <c r="B583" s="67">
        <v>0</v>
      </c>
      <c r="C583" s="68"/>
    </row>
    <row r="584" spans="1:3" ht="18" customHeight="1">
      <c r="A584" s="50" t="s">
        <v>633</v>
      </c>
      <c r="B584" s="67">
        <v>0</v>
      </c>
      <c r="C584" s="68"/>
    </row>
    <row r="585" spans="1:3" ht="18" customHeight="1">
      <c r="A585" s="50" t="s">
        <v>634</v>
      </c>
      <c r="B585" s="67">
        <v>0</v>
      </c>
      <c r="C585" s="68"/>
    </row>
    <row r="586" spans="1:3" ht="18" customHeight="1">
      <c r="A586" s="50" t="s">
        <v>635</v>
      </c>
      <c r="B586" s="67">
        <v>6</v>
      </c>
      <c r="C586" s="68">
        <v>0.75</v>
      </c>
    </row>
    <row r="587" spans="1:3" ht="18" customHeight="1">
      <c r="A587" s="50" t="s">
        <v>283</v>
      </c>
      <c r="B587" s="67">
        <v>0</v>
      </c>
      <c r="C587" s="68"/>
    </row>
    <row r="588" spans="1:3" ht="18" customHeight="1">
      <c r="A588" s="50" t="s">
        <v>636</v>
      </c>
      <c r="B588" s="67">
        <v>342</v>
      </c>
      <c r="C588" s="68">
        <v>1.082</v>
      </c>
    </row>
    <row r="589" spans="1:3" ht="18" customHeight="1">
      <c r="A589" s="50" t="s">
        <v>637</v>
      </c>
      <c r="B589" s="67">
        <v>26</v>
      </c>
      <c r="C589" s="68">
        <v>1.444</v>
      </c>
    </row>
    <row r="590" spans="1:3" ht="18" customHeight="1">
      <c r="A590" s="50" t="s">
        <v>638</v>
      </c>
      <c r="B590" s="67">
        <v>56</v>
      </c>
      <c r="C590" s="68">
        <v>1.057</v>
      </c>
    </row>
    <row r="591" spans="1:3" ht="18" customHeight="1">
      <c r="A591" s="50" t="s">
        <v>639</v>
      </c>
      <c r="B591" s="67">
        <v>0</v>
      </c>
      <c r="C591" s="68"/>
    </row>
    <row r="592" spans="1:3" ht="18" customHeight="1">
      <c r="A592" s="50" t="s">
        <v>640</v>
      </c>
      <c r="B592" s="67">
        <v>86</v>
      </c>
      <c r="C592" s="68">
        <v>0.683</v>
      </c>
    </row>
    <row r="593" spans="1:3" ht="18" customHeight="1">
      <c r="A593" s="49" t="s">
        <v>641</v>
      </c>
      <c r="B593" s="67">
        <f>SUM(B594:B603)</f>
        <v>881</v>
      </c>
      <c r="C593" s="68">
        <v>0.934</v>
      </c>
    </row>
    <row r="594" spans="1:3" ht="18" customHeight="1">
      <c r="A594" s="50" t="s">
        <v>240</v>
      </c>
      <c r="B594" s="67">
        <v>157</v>
      </c>
      <c r="C594" s="68">
        <v>1.246</v>
      </c>
    </row>
    <row r="595" spans="1:3" ht="18" customHeight="1">
      <c r="A595" s="50" t="s">
        <v>241</v>
      </c>
      <c r="B595" s="67">
        <v>0</v>
      </c>
      <c r="C595" s="68"/>
    </row>
    <row r="596" spans="1:3" ht="18" customHeight="1">
      <c r="A596" s="50" t="s">
        <v>242</v>
      </c>
      <c r="B596" s="67">
        <v>0</v>
      </c>
      <c r="C596" s="68"/>
    </row>
    <row r="597" spans="1:3" ht="18" customHeight="1">
      <c r="A597" s="50" t="s">
        <v>642</v>
      </c>
      <c r="B597" s="67">
        <v>76</v>
      </c>
      <c r="C597" s="68">
        <v>0.514</v>
      </c>
    </row>
    <row r="598" spans="1:3" ht="18" customHeight="1">
      <c r="A598" s="50" t="s">
        <v>643</v>
      </c>
      <c r="B598" s="67">
        <v>193</v>
      </c>
      <c r="C598" s="68">
        <v>1.156</v>
      </c>
    </row>
    <row r="599" spans="1:3" ht="18" customHeight="1">
      <c r="A599" s="50" t="s">
        <v>644</v>
      </c>
      <c r="B599" s="67">
        <v>0</v>
      </c>
      <c r="C599" s="68"/>
    </row>
    <row r="600" spans="1:3" ht="18" customHeight="1">
      <c r="A600" s="50" t="s">
        <v>645</v>
      </c>
      <c r="B600" s="67">
        <v>25</v>
      </c>
      <c r="C600" s="68">
        <v>1.042</v>
      </c>
    </row>
    <row r="601" spans="1:3" ht="18" customHeight="1">
      <c r="A601" s="50" t="s">
        <v>646</v>
      </c>
      <c r="B601" s="67">
        <v>124</v>
      </c>
      <c r="C601" s="68">
        <v>1.722</v>
      </c>
    </row>
    <row r="602" spans="1:3" ht="18" customHeight="1">
      <c r="A602" s="50" t="s">
        <v>647</v>
      </c>
      <c r="B602" s="67">
        <v>0</v>
      </c>
      <c r="C602" s="68"/>
    </row>
    <row r="603" spans="1:3" ht="18" customHeight="1">
      <c r="A603" s="50" t="s">
        <v>648</v>
      </c>
      <c r="B603" s="67">
        <v>306</v>
      </c>
      <c r="C603" s="68">
        <v>0.765</v>
      </c>
    </row>
    <row r="604" spans="1:3" ht="18" customHeight="1">
      <c r="A604" s="49" t="s">
        <v>649</v>
      </c>
      <c r="B604" s="67">
        <f>SUM(B605:B611)</f>
        <v>2741</v>
      </c>
      <c r="C604" s="68">
        <v>1.034</v>
      </c>
    </row>
    <row r="605" spans="1:3" ht="18" customHeight="1">
      <c r="A605" s="50" t="s">
        <v>650</v>
      </c>
      <c r="B605" s="67">
        <v>0</v>
      </c>
      <c r="C605" s="68"/>
    </row>
    <row r="606" spans="1:3" ht="18" customHeight="1">
      <c r="A606" s="50" t="s">
        <v>651</v>
      </c>
      <c r="B606" s="67">
        <v>0</v>
      </c>
      <c r="C606" s="68"/>
    </row>
    <row r="607" spans="1:3" ht="18" customHeight="1">
      <c r="A607" s="50" t="s">
        <v>652</v>
      </c>
      <c r="B607" s="67">
        <v>0</v>
      </c>
      <c r="C607" s="68"/>
    </row>
    <row r="608" spans="1:3" ht="18" customHeight="1">
      <c r="A608" s="50" t="s">
        <v>653</v>
      </c>
      <c r="B608" s="67">
        <v>0</v>
      </c>
      <c r="C608" s="68"/>
    </row>
    <row r="609" spans="1:3" ht="18" customHeight="1">
      <c r="A609" s="50" t="s">
        <v>654</v>
      </c>
      <c r="B609" s="67">
        <v>0</v>
      </c>
      <c r="C609" s="68"/>
    </row>
    <row r="610" spans="1:3" ht="18" customHeight="1">
      <c r="A610" s="50" t="s">
        <v>655</v>
      </c>
      <c r="B610" s="67">
        <v>2741</v>
      </c>
      <c r="C610" s="68">
        <v>1.074</v>
      </c>
    </row>
    <row r="611" spans="1:3" ht="18" customHeight="1">
      <c r="A611" s="50" t="s">
        <v>656</v>
      </c>
      <c r="B611" s="67">
        <v>0</v>
      </c>
      <c r="C611" s="68"/>
    </row>
    <row r="612" spans="1:3" ht="18" customHeight="1">
      <c r="A612" s="49" t="s">
        <v>657</v>
      </c>
      <c r="B612" s="67">
        <f>B613</f>
        <v>0</v>
      </c>
      <c r="C612" s="68"/>
    </row>
    <row r="613" spans="1:3" ht="18" customHeight="1">
      <c r="A613" s="50" t="s">
        <v>658</v>
      </c>
      <c r="B613" s="67">
        <v>0</v>
      </c>
      <c r="C613" s="68"/>
    </row>
    <row r="614" spans="1:3" ht="18" customHeight="1">
      <c r="A614" s="49" t="s">
        <v>659</v>
      </c>
      <c r="B614" s="67">
        <f>SUM(B615:B622)</f>
        <v>5434</v>
      </c>
      <c r="C614" s="68">
        <v>1.353</v>
      </c>
    </row>
    <row r="615" spans="1:3" ht="18" customHeight="1">
      <c r="A615" s="50" t="s">
        <v>660</v>
      </c>
      <c r="B615" s="67">
        <v>2</v>
      </c>
      <c r="C615" s="68">
        <v>0.002</v>
      </c>
    </row>
    <row r="616" spans="1:3" ht="18" customHeight="1">
      <c r="A616" s="50" t="s">
        <v>661</v>
      </c>
      <c r="B616" s="67">
        <v>123</v>
      </c>
      <c r="C616" s="68">
        <v>0.045</v>
      </c>
    </row>
    <row r="617" spans="1:3" ht="18" customHeight="1">
      <c r="A617" s="50" t="s">
        <v>662</v>
      </c>
      <c r="B617" s="67">
        <v>0</v>
      </c>
      <c r="C617" s="68"/>
    </row>
    <row r="618" spans="1:3" ht="18" customHeight="1">
      <c r="A618" s="50" t="s">
        <v>663</v>
      </c>
      <c r="B618" s="67">
        <v>0</v>
      </c>
      <c r="C618" s="68"/>
    </row>
    <row r="619" spans="1:3" ht="18" customHeight="1">
      <c r="A619" s="50" t="s">
        <v>664</v>
      </c>
      <c r="B619" s="67">
        <v>4816</v>
      </c>
      <c r="C619" s="68">
        <v>10.774</v>
      </c>
    </row>
    <row r="620" spans="1:3" ht="18" customHeight="1">
      <c r="A620" s="50" t="s">
        <v>665</v>
      </c>
      <c r="B620" s="67">
        <v>0</v>
      </c>
      <c r="C620" s="68"/>
    </row>
    <row r="621" spans="1:3" ht="18" customHeight="1">
      <c r="A621" s="50" t="s">
        <v>666</v>
      </c>
      <c r="B621" s="67">
        <v>0</v>
      </c>
      <c r="C621" s="68"/>
    </row>
    <row r="622" spans="1:3" ht="18" customHeight="1">
      <c r="A622" s="50" t="s">
        <v>667</v>
      </c>
      <c r="B622" s="67">
        <v>493</v>
      </c>
      <c r="C622" s="68">
        <v>1.103</v>
      </c>
    </row>
    <row r="623" spans="1:3" ht="18" customHeight="1">
      <c r="A623" s="49" t="s">
        <v>668</v>
      </c>
      <c r="B623" s="67">
        <f>SUM(B624:B626)</f>
        <v>0</v>
      </c>
      <c r="C623" s="68"/>
    </row>
    <row r="624" spans="1:3" ht="18" customHeight="1">
      <c r="A624" s="50" t="s">
        <v>669</v>
      </c>
      <c r="B624" s="67">
        <v>0</v>
      </c>
      <c r="C624" s="68"/>
    </row>
    <row r="625" spans="1:3" ht="18" customHeight="1">
      <c r="A625" s="50" t="s">
        <v>670</v>
      </c>
      <c r="B625" s="67">
        <v>0</v>
      </c>
      <c r="C625" s="68"/>
    </row>
    <row r="626" spans="1:3" ht="18" customHeight="1">
      <c r="A626" s="50" t="s">
        <v>671</v>
      </c>
      <c r="B626" s="67">
        <v>0</v>
      </c>
      <c r="C626" s="68"/>
    </row>
    <row r="627" spans="1:3" ht="18" customHeight="1">
      <c r="A627" s="49" t="s">
        <v>672</v>
      </c>
      <c r="B627" s="67">
        <f>SUM(B628:B637)</f>
        <v>263</v>
      </c>
      <c r="C627" s="68">
        <v>0.448</v>
      </c>
    </row>
    <row r="628" spans="1:3" ht="18" customHeight="1">
      <c r="A628" s="50" t="s">
        <v>673</v>
      </c>
      <c r="B628" s="67">
        <v>0</v>
      </c>
      <c r="C628" s="68"/>
    </row>
    <row r="629" spans="1:3" ht="18" customHeight="1">
      <c r="A629" s="50" t="s">
        <v>674</v>
      </c>
      <c r="B629" s="67">
        <v>11</v>
      </c>
      <c r="C629" s="68">
        <v>0.306</v>
      </c>
    </row>
    <row r="630" spans="1:3" ht="18" customHeight="1">
      <c r="A630" s="50" t="s">
        <v>675</v>
      </c>
      <c r="B630" s="67">
        <v>0</v>
      </c>
      <c r="C630" s="68"/>
    </row>
    <row r="631" spans="1:3" ht="18" customHeight="1">
      <c r="A631" s="50" t="s">
        <v>676</v>
      </c>
      <c r="B631" s="67">
        <v>0</v>
      </c>
      <c r="C631" s="68"/>
    </row>
    <row r="632" spans="1:3" ht="18" customHeight="1">
      <c r="A632" s="50" t="s">
        <v>677</v>
      </c>
      <c r="B632" s="67">
        <v>0</v>
      </c>
      <c r="C632" s="68"/>
    </row>
    <row r="633" spans="1:3" ht="18" customHeight="1">
      <c r="A633" s="50" t="s">
        <v>678</v>
      </c>
      <c r="B633" s="67">
        <v>0</v>
      </c>
      <c r="C633" s="68"/>
    </row>
    <row r="634" spans="1:3" ht="18" customHeight="1">
      <c r="A634" s="50" t="s">
        <v>679</v>
      </c>
      <c r="B634" s="67">
        <v>0</v>
      </c>
      <c r="C634" s="68"/>
    </row>
    <row r="635" spans="1:3" ht="18" customHeight="1">
      <c r="A635" s="50" t="s">
        <v>680</v>
      </c>
      <c r="B635" s="67">
        <v>0</v>
      </c>
      <c r="C635" s="68"/>
    </row>
    <row r="636" spans="1:3" ht="18" customHeight="1">
      <c r="A636" s="50" t="s">
        <v>681</v>
      </c>
      <c r="B636" s="67">
        <v>0</v>
      </c>
      <c r="C636" s="68"/>
    </row>
    <row r="637" spans="1:3" ht="18" customHeight="1">
      <c r="A637" s="50" t="s">
        <v>682</v>
      </c>
      <c r="B637" s="67">
        <v>252</v>
      </c>
      <c r="C637" s="68">
        <v>0.457</v>
      </c>
    </row>
    <row r="638" spans="1:3" ht="18" customHeight="1">
      <c r="A638" s="49" t="s">
        <v>683</v>
      </c>
      <c r="B638" s="67">
        <f>SUM(B639:B645)</f>
        <v>981</v>
      </c>
      <c r="C638" s="68">
        <v>0.998</v>
      </c>
    </row>
    <row r="639" spans="1:3" ht="18" customHeight="1">
      <c r="A639" s="50" t="s">
        <v>684</v>
      </c>
      <c r="B639" s="67">
        <v>19</v>
      </c>
      <c r="C639" s="68">
        <v>1</v>
      </c>
    </row>
    <row r="640" spans="1:3" ht="18" customHeight="1">
      <c r="A640" s="50" t="s">
        <v>685</v>
      </c>
      <c r="B640" s="67">
        <v>90</v>
      </c>
      <c r="C640" s="68">
        <v>1.098</v>
      </c>
    </row>
    <row r="641" spans="1:3" ht="18" customHeight="1">
      <c r="A641" s="50" t="s">
        <v>686</v>
      </c>
      <c r="B641" s="67">
        <v>229</v>
      </c>
      <c r="C641" s="68">
        <v>0.987</v>
      </c>
    </row>
    <row r="642" spans="1:3" ht="18" customHeight="1">
      <c r="A642" s="50" t="s">
        <v>687</v>
      </c>
      <c r="B642" s="67">
        <v>0</v>
      </c>
      <c r="C642" s="68"/>
    </row>
    <row r="643" spans="1:3" ht="18" customHeight="1">
      <c r="A643" s="50" t="s">
        <v>688</v>
      </c>
      <c r="B643" s="67">
        <v>277</v>
      </c>
      <c r="C643" s="68">
        <v>1.004</v>
      </c>
    </row>
    <row r="644" spans="1:3" ht="18" customHeight="1">
      <c r="A644" s="50" t="s">
        <v>689</v>
      </c>
      <c r="B644" s="67">
        <v>0</v>
      </c>
      <c r="C644" s="68"/>
    </row>
    <row r="645" spans="1:3" ht="18" customHeight="1">
      <c r="A645" s="50" t="s">
        <v>690</v>
      </c>
      <c r="B645" s="67">
        <v>366</v>
      </c>
      <c r="C645" s="68">
        <v>0.979</v>
      </c>
    </row>
    <row r="646" spans="1:3" ht="18" customHeight="1">
      <c r="A646" s="49" t="s">
        <v>691</v>
      </c>
      <c r="B646" s="67">
        <f>SUM(B647:B651)</f>
        <v>387</v>
      </c>
      <c r="C646" s="68">
        <v>1.003</v>
      </c>
    </row>
    <row r="647" spans="1:3" ht="18" customHeight="1">
      <c r="A647" s="50" t="s">
        <v>692</v>
      </c>
      <c r="B647" s="67">
        <v>387</v>
      </c>
      <c r="C647" s="68">
        <v>1.003</v>
      </c>
    </row>
    <row r="648" spans="1:3" ht="18" customHeight="1">
      <c r="A648" s="50" t="s">
        <v>693</v>
      </c>
      <c r="B648" s="67">
        <v>0</v>
      </c>
      <c r="C648" s="68"/>
    </row>
    <row r="649" spans="1:3" ht="18" customHeight="1">
      <c r="A649" s="50" t="s">
        <v>694</v>
      </c>
      <c r="B649" s="67">
        <v>0</v>
      </c>
      <c r="C649" s="68"/>
    </row>
    <row r="650" spans="1:3" ht="18" customHeight="1">
      <c r="A650" s="50" t="s">
        <v>695</v>
      </c>
      <c r="B650" s="67">
        <v>0</v>
      </c>
      <c r="C650" s="68"/>
    </row>
    <row r="651" spans="1:3" ht="18" customHeight="1">
      <c r="A651" s="50" t="s">
        <v>696</v>
      </c>
      <c r="B651" s="67">
        <v>0</v>
      </c>
      <c r="C651" s="68"/>
    </row>
    <row r="652" spans="1:3" ht="18" customHeight="1">
      <c r="A652" s="49" t="s">
        <v>697</v>
      </c>
      <c r="B652" s="67">
        <f>SUM(B653:B658)</f>
        <v>181</v>
      </c>
      <c r="C652" s="68">
        <v>1.084</v>
      </c>
    </row>
    <row r="653" spans="1:3" ht="18" customHeight="1">
      <c r="A653" s="50" t="s">
        <v>698</v>
      </c>
      <c r="B653" s="67">
        <v>8</v>
      </c>
      <c r="C653" s="68">
        <v>0.727</v>
      </c>
    </row>
    <row r="654" spans="1:3" ht="18" customHeight="1">
      <c r="A654" s="50" t="s">
        <v>699</v>
      </c>
      <c r="B654" s="67">
        <v>0</v>
      </c>
      <c r="C654" s="68"/>
    </row>
    <row r="655" spans="1:3" ht="18" customHeight="1">
      <c r="A655" s="50" t="s">
        <v>700</v>
      </c>
      <c r="B655" s="67">
        <v>0</v>
      </c>
      <c r="C655" s="68"/>
    </row>
    <row r="656" spans="1:3" ht="18" customHeight="1">
      <c r="A656" s="50" t="s">
        <v>701</v>
      </c>
      <c r="B656" s="67">
        <v>0</v>
      </c>
      <c r="C656" s="68"/>
    </row>
    <row r="657" spans="1:3" ht="18" customHeight="1">
      <c r="A657" s="50" t="s">
        <v>702</v>
      </c>
      <c r="B657" s="67">
        <v>173</v>
      </c>
      <c r="C657" s="68">
        <v>1.109</v>
      </c>
    </row>
    <row r="658" spans="1:3" ht="18" customHeight="1">
      <c r="A658" s="50" t="s">
        <v>703</v>
      </c>
      <c r="B658" s="67">
        <v>0</v>
      </c>
      <c r="C658" s="68"/>
    </row>
    <row r="659" spans="1:3" ht="18" customHeight="1">
      <c r="A659" s="49" t="s">
        <v>704</v>
      </c>
      <c r="B659" s="67">
        <f>SUM(B660:B666)</f>
        <v>631</v>
      </c>
      <c r="C659" s="68">
        <v>1.471</v>
      </c>
    </row>
    <row r="660" spans="1:3" ht="18" customHeight="1">
      <c r="A660" s="50" t="s">
        <v>240</v>
      </c>
      <c r="B660" s="67">
        <v>59</v>
      </c>
      <c r="C660" s="68">
        <v>1.035</v>
      </c>
    </row>
    <row r="661" spans="1:3" ht="18" customHeight="1">
      <c r="A661" s="50" t="s">
        <v>241</v>
      </c>
      <c r="B661" s="67">
        <v>0</v>
      </c>
      <c r="C661" s="68"/>
    </row>
    <row r="662" spans="1:3" ht="18" customHeight="1">
      <c r="A662" s="50" t="s">
        <v>242</v>
      </c>
      <c r="B662" s="67">
        <v>0</v>
      </c>
      <c r="C662" s="68"/>
    </row>
    <row r="663" spans="1:3" ht="18" customHeight="1">
      <c r="A663" s="50" t="s">
        <v>705</v>
      </c>
      <c r="B663" s="67">
        <v>13</v>
      </c>
      <c r="C663" s="68">
        <v>0.684</v>
      </c>
    </row>
    <row r="664" spans="1:3" ht="18" customHeight="1">
      <c r="A664" s="50" t="s">
        <v>706</v>
      </c>
      <c r="B664" s="67">
        <v>20</v>
      </c>
      <c r="C664" s="68">
        <v>0.571</v>
      </c>
    </row>
    <row r="665" spans="1:3" ht="18" customHeight="1">
      <c r="A665" s="50" t="s">
        <v>707</v>
      </c>
      <c r="B665" s="67">
        <v>0</v>
      </c>
      <c r="C665" s="68"/>
    </row>
    <row r="666" spans="1:3" ht="18" customHeight="1">
      <c r="A666" s="50" t="s">
        <v>708</v>
      </c>
      <c r="B666" s="67">
        <v>539</v>
      </c>
      <c r="C666" s="68">
        <v>1.695</v>
      </c>
    </row>
    <row r="667" spans="1:3" ht="18" customHeight="1">
      <c r="A667" s="49" t="s">
        <v>709</v>
      </c>
      <c r="B667" s="67">
        <f>SUM(B668:B671)</f>
        <v>93</v>
      </c>
      <c r="C667" s="68">
        <v>1.24</v>
      </c>
    </row>
    <row r="668" spans="1:3" ht="18" customHeight="1">
      <c r="A668" s="50" t="s">
        <v>710</v>
      </c>
      <c r="B668" s="67">
        <v>47</v>
      </c>
      <c r="C668" s="68">
        <v>0.681</v>
      </c>
    </row>
    <row r="669" spans="1:3" ht="18" customHeight="1">
      <c r="A669" s="50" t="s">
        <v>711</v>
      </c>
      <c r="B669" s="67">
        <v>40</v>
      </c>
      <c r="C669" s="68">
        <v>6.667</v>
      </c>
    </row>
    <row r="670" spans="1:3" ht="18" customHeight="1">
      <c r="A670" s="50" t="s">
        <v>712</v>
      </c>
      <c r="B670" s="67">
        <v>6</v>
      </c>
      <c r="C670" s="68"/>
    </row>
    <row r="671" spans="1:3" ht="18" customHeight="1">
      <c r="A671" s="50" t="s">
        <v>713</v>
      </c>
      <c r="B671" s="67">
        <v>0</v>
      </c>
      <c r="C671" s="68"/>
    </row>
    <row r="672" spans="1:3" ht="18" customHeight="1">
      <c r="A672" s="49" t="s">
        <v>714</v>
      </c>
      <c r="B672" s="67">
        <f>SUM(B673:B676)</f>
        <v>26</v>
      </c>
      <c r="C672" s="68">
        <v>1.04</v>
      </c>
    </row>
    <row r="673" spans="1:3" ht="18" customHeight="1">
      <c r="A673" s="50" t="s">
        <v>240</v>
      </c>
      <c r="B673" s="67">
        <v>26</v>
      </c>
      <c r="C673" s="68">
        <v>1.04</v>
      </c>
    </row>
    <row r="674" spans="1:3" ht="18" customHeight="1">
      <c r="A674" s="50" t="s">
        <v>241</v>
      </c>
      <c r="B674" s="67">
        <v>0</v>
      </c>
      <c r="C674" s="68"/>
    </row>
    <row r="675" spans="1:3" ht="18" customHeight="1">
      <c r="A675" s="50" t="s">
        <v>242</v>
      </c>
      <c r="B675" s="67">
        <v>0</v>
      </c>
      <c r="C675" s="68"/>
    </row>
    <row r="676" spans="1:3" ht="18" customHeight="1">
      <c r="A676" s="50" t="s">
        <v>715</v>
      </c>
      <c r="B676" s="67">
        <v>0</v>
      </c>
      <c r="C676" s="68"/>
    </row>
    <row r="677" spans="1:3" ht="18" customHeight="1">
      <c r="A677" s="49" t="s">
        <v>716</v>
      </c>
      <c r="B677" s="67">
        <f>SUM(B678:B679)</f>
        <v>1543</v>
      </c>
      <c r="C677" s="68">
        <v>1.213</v>
      </c>
    </row>
    <row r="678" spans="1:3" ht="18" customHeight="1">
      <c r="A678" s="50" t="s">
        <v>717</v>
      </c>
      <c r="B678" s="67">
        <v>276</v>
      </c>
      <c r="C678" s="68">
        <v>1.057</v>
      </c>
    </row>
    <row r="679" spans="1:3" ht="18" customHeight="1">
      <c r="A679" s="50" t="s">
        <v>718</v>
      </c>
      <c r="B679" s="67">
        <v>1267</v>
      </c>
      <c r="C679" s="68">
        <v>1.253</v>
      </c>
    </row>
    <row r="680" spans="1:3" ht="18" customHeight="1">
      <c r="A680" s="49" t="s">
        <v>719</v>
      </c>
      <c r="B680" s="67">
        <f>SUM(B681:B682)</f>
        <v>26</v>
      </c>
      <c r="C680" s="68">
        <v>1.733</v>
      </c>
    </row>
    <row r="681" spans="1:3" ht="18" customHeight="1">
      <c r="A681" s="50" t="s">
        <v>720</v>
      </c>
      <c r="B681" s="67">
        <v>26</v>
      </c>
      <c r="C681" s="68">
        <v>1.733</v>
      </c>
    </row>
    <row r="682" spans="1:3" ht="18" customHeight="1">
      <c r="A682" s="50" t="s">
        <v>721</v>
      </c>
      <c r="B682" s="67">
        <v>0</v>
      </c>
      <c r="C682" s="68"/>
    </row>
    <row r="683" spans="1:3" ht="18" customHeight="1">
      <c r="A683" s="49" t="s">
        <v>722</v>
      </c>
      <c r="B683" s="67">
        <f>SUM(B684:B685)</f>
        <v>126</v>
      </c>
      <c r="C683" s="68">
        <v>1.008</v>
      </c>
    </row>
    <row r="684" spans="1:3" ht="18" customHeight="1">
      <c r="A684" s="50" t="s">
        <v>723</v>
      </c>
      <c r="B684" s="67">
        <v>0</v>
      </c>
      <c r="C684" s="68"/>
    </row>
    <row r="685" spans="1:3" ht="18" customHeight="1">
      <c r="A685" s="50" t="s">
        <v>724</v>
      </c>
      <c r="B685" s="67">
        <v>126</v>
      </c>
      <c r="C685" s="68">
        <v>1.008</v>
      </c>
    </row>
    <row r="686" spans="1:3" ht="18" customHeight="1">
      <c r="A686" s="51" t="s">
        <v>725</v>
      </c>
      <c r="B686" s="67">
        <f>SUM(B687:B688)</f>
        <v>0</v>
      </c>
      <c r="C686" s="68"/>
    </row>
    <row r="687" spans="1:3" ht="18" customHeight="1">
      <c r="A687" s="52" t="s">
        <v>726</v>
      </c>
      <c r="B687" s="67">
        <v>0</v>
      </c>
      <c r="C687" s="68"/>
    </row>
    <row r="688" spans="1:3" ht="18" customHeight="1">
      <c r="A688" s="52" t="s">
        <v>727</v>
      </c>
      <c r="B688" s="67">
        <v>0</v>
      </c>
      <c r="C688" s="68"/>
    </row>
    <row r="689" spans="1:3" ht="18" customHeight="1">
      <c r="A689" s="51" t="s">
        <v>728</v>
      </c>
      <c r="B689" s="67">
        <f>SUM(B690:B691)</f>
        <v>447</v>
      </c>
      <c r="C689" s="68">
        <v>1.428</v>
      </c>
    </row>
    <row r="690" spans="1:3" ht="18" customHeight="1">
      <c r="A690" s="52" t="s">
        <v>729</v>
      </c>
      <c r="B690" s="67">
        <v>176</v>
      </c>
      <c r="C690" s="68">
        <v>3.2</v>
      </c>
    </row>
    <row r="691" spans="1:3" ht="18" customHeight="1">
      <c r="A691" s="52" t="s">
        <v>730</v>
      </c>
      <c r="B691" s="67">
        <v>271</v>
      </c>
      <c r="C691" s="68">
        <v>1.05</v>
      </c>
    </row>
    <row r="692" spans="1:3" ht="18" customHeight="1">
      <c r="A692" s="49" t="s">
        <v>731</v>
      </c>
      <c r="B692" s="67">
        <f>B693</f>
        <v>149</v>
      </c>
      <c r="C692" s="68">
        <v>1.987</v>
      </c>
    </row>
    <row r="693" spans="1:3" ht="18" customHeight="1">
      <c r="A693" s="50" t="s">
        <v>732</v>
      </c>
      <c r="B693" s="67">
        <v>149</v>
      </c>
      <c r="C693" s="68">
        <v>1.987</v>
      </c>
    </row>
    <row r="694" spans="1:3" ht="18" customHeight="1">
      <c r="A694" s="49" t="s">
        <v>1304</v>
      </c>
      <c r="B694" s="67">
        <f>SUM(B695,B700,B713,B717,B729,B739,B742,B746,B756)</f>
        <v>15683</v>
      </c>
      <c r="C694" s="68">
        <v>1.075</v>
      </c>
    </row>
    <row r="695" spans="1:3" ht="18" customHeight="1">
      <c r="A695" s="49" t="s">
        <v>733</v>
      </c>
      <c r="B695" s="67">
        <f>SUM(B696:B699)</f>
        <v>40</v>
      </c>
      <c r="C695" s="68">
        <v>0.296</v>
      </c>
    </row>
    <row r="696" spans="1:3" ht="18" customHeight="1">
      <c r="A696" s="50" t="s">
        <v>240</v>
      </c>
      <c r="B696" s="67">
        <v>20</v>
      </c>
      <c r="C696" s="68">
        <v>0.25</v>
      </c>
    </row>
    <row r="697" spans="1:3" ht="18" customHeight="1">
      <c r="A697" s="50" t="s">
        <v>241</v>
      </c>
      <c r="B697" s="67">
        <v>0</v>
      </c>
      <c r="C697" s="68"/>
    </row>
    <row r="698" spans="1:3" ht="18" customHeight="1">
      <c r="A698" s="50" t="s">
        <v>242</v>
      </c>
      <c r="B698" s="67">
        <v>0</v>
      </c>
      <c r="C698" s="68"/>
    </row>
    <row r="699" spans="1:3" ht="18" customHeight="1">
      <c r="A699" s="50" t="s">
        <v>734</v>
      </c>
      <c r="B699" s="67">
        <v>20</v>
      </c>
      <c r="C699" s="68">
        <v>0.364</v>
      </c>
    </row>
    <row r="700" spans="1:3" ht="18" customHeight="1">
      <c r="A700" s="49" t="s">
        <v>735</v>
      </c>
      <c r="B700" s="67">
        <f>SUM(B701:B712)</f>
        <v>0</v>
      </c>
      <c r="C700" s="68"/>
    </row>
    <row r="701" spans="1:3" ht="18" customHeight="1">
      <c r="A701" s="50" t="s">
        <v>736</v>
      </c>
      <c r="B701" s="67">
        <v>0</v>
      </c>
      <c r="C701" s="68"/>
    </row>
    <row r="702" spans="1:3" ht="18" customHeight="1">
      <c r="A702" s="50" t="s">
        <v>737</v>
      </c>
      <c r="B702" s="67">
        <v>0</v>
      </c>
      <c r="C702" s="68"/>
    </row>
    <row r="703" spans="1:3" ht="18" customHeight="1">
      <c r="A703" s="50" t="s">
        <v>738</v>
      </c>
      <c r="B703" s="67">
        <v>0</v>
      </c>
      <c r="C703" s="68"/>
    </row>
    <row r="704" spans="1:3" ht="18" customHeight="1">
      <c r="A704" s="50" t="s">
        <v>739</v>
      </c>
      <c r="B704" s="67">
        <v>0</v>
      </c>
      <c r="C704" s="68"/>
    </row>
    <row r="705" spans="1:3" ht="18" customHeight="1">
      <c r="A705" s="50" t="s">
        <v>740</v>
      </c>
      <c r="B705" s="67">
        <v>0</v>
      </c>
      <c r="C705" s="68"/>
    </row>
    <row r="706" spans="1:3" ht="18" customHeight="1">
      <c r="A706" s="50" t="s">
        <v>741</v>
      </c>
      <c r="B706" s="67">
        <v>0</v>
      </c>
      <c r="C706" s="68"/>
    </row>
    <row r="707" spans="1:3" ht="18" customHeight="1">
      <c r="A707" s="50" t="s">
        <v>742</v>
      </c>
      <c r="B707" s="67">
        <v>0</v>
      </c>
      <c r="C707" s="68"/>
    </row>
    <row r="708" spans="1:3" ht="18" customHeight="1">
      <c r="A708" s="50" t="s">
        <v>743</v>
      </c>
      <c r="B708" s="67">
        <v>0</v>
      </c>
      <c r="C708" s="68"/>
    </row>
    <row r="709" spans="1:3" ht="18" customHeight="1">
      <c r="A709" s="50" t="s">
        <v>744</v>
      </c>
      <c r="B709" s="67">
        <v>0</v>
      </c>
      <c r="C709" s="68"/>
    </row>
    <row r="710" spans="1:3" ht="18" customHeight="1">
      <c r="A710" s="50" t="s">
        <v>745</v>
      </c>
      <c r="B710" s="67">
        <v>0</v>
      </c>
      <c r="C710" s="68"/>
    </row>
    <row r="711" spans="1:3" ht="18" customHeight="1">
      <c r="A711" s="50" t="s">
        <v>746</v>
      </c>
      <c r="B711" s="67">
        <v>0</v>
      </c>
      <c r="C711" s="68"/>
    </row>
    <row r="712" spans="1:3" ht="18" customHeight="1">
      <c r="A712" s="50" t="s">
        <v>747</v>
      </c>
      <c r="B712" s="67">
        <v>0</v>
      </c>
      <c r="C712" s="68"/>
    </row>
    <row r="713" spans="1:3" ht="18" customHeight="1">
      <c r="A713" s="49" t="s">
        <v>748</v>
      </c>
      <c r="B713" s="67">
        <f>SUM(B714:B716)</f>
        <v>3254</v>
      </c>
      <c r="C713" s="68">
        <v>1.044</v>
      </c>
    </row>
    <row r="714" spans="1:3" ht="18" customHeight="1">
      <c r="A714" s="50" t="s">
        <v>749</v>
      </c>
      <c r="B714" s="67">
        <v>488</v>
      </c>
      <c r="C714" s="68">
        <v>1.112</v>
      </c>
    </row>
    <row r="715" spans="1:3" ht="18" customHeight="1">
      <c r="A715" s="50" t="s">
        <v>750</v>
      </c>
      <c r="B715" s="67">
        <v>2361</v>
      </c>
      <c r="C715" s="68">
        <v>1.046</v>
      </c>
    </row>
    <row r="716" spans="1:3" ht="18" customHeight="1">
      <c r="A716" s="50" t="s">
        <v>751</v>
      </c>
      <c r="B716" s="67">
        <v>405</v>
      </c>
      <c r="C716" s="68">
        <v>0.964</v>
      </c>
    </row>
    <row r="717" spans="1:3" ht="18" customHeight="1">
      <c r="A717" s="49" t="s">
        <v>752</v>
      </c>
      <c r="B717" s="67">
        <f>SUM(B718:B728)</f>
        <v>2031</v>
      </c>
      <c r="C717" s="68">
        <v>1.01</v>
      </c>
    </row>
    <row r="718" spans="1:3" ht="18" customHeight="1">
      <c r="A718" s="50" t="s">
        <v>753</v>
      </c>
      <c r="B718" s="67">
        <v>479</v>
      </c>
      <c r="C718" s="68">
        <v>0.972</v>
      </c>
    </row>
    <row r="719" spans="1:3" ht="18" customHeight="1">
      <c r="A719" s="50" t="s">
        <v>754</v>
      </c>
      <c r="B719" s="67">
        <v>87</v>
      </c>
      <c r="C719" s="68">
        <v>0.853</v>
      </c>
    </row>
    <row r="720" spans="1:3" ht="18" customHeight="1">
      <c r="A720" s="50" t="s">
        <v>755</v>
      </c>
      <c r="B720" s="67">
        <v>414</v>
      </c>
      <c r="C720" s="68">
        <v>1.098</v>
      </c>
    </row>
    <row r="721" spans="1:3" ht="18" customHeight="1">
      <c r="A721" s="50" t="s">
        <v>756</v>
      </c>
      <c r="B721" s="67">
        <v>0</v>
      </c>
      <c r="C721" s="68"/>
    </row>
    <row r="722" spans="1:3" ht="18" customHeight="1">
      <c r="A722" s="50" t="s">
        <v>757</v>
      </c>
      <c r="B722" s="67">
        <v>0</v>
      </c>
      <c r="C722" s="68"/>
    </row>
    <row r="723" spans="1:3" ht="18" customHeight="1">
      <c r="A723" s="50" t="s">
        <v>758</v>
      </c>
      <c r="B723" s="67">
        <v>0</v>
      </c>
      <c r="C723" s="68"/>
    </row>
    <row r="724" spans="1:3" ht="18" customHeight="1">
      <c r="A724" s="50" t="s">
        <v>759</v>
      </c>
      <c r="B724" s="67">
        <v>0</v>
      </c>
      <c r="C724" s="68"/>
    </row>
    <row r="725" spans="1:3" ht="18" customHeight="1">
      <c r="A725" s="50" t="s">
        <v>760</v>
      </c>
      <c r="B725" s="67">
        <v>848</v>
      </c>
      <c r="C725" s="68">
        <v>1.013</v>
      </c>
    </row>
    <row r="726" spans="1:3" ht="18" customHeight="1">
      <c r="A726" s="50" t="s">
        <v>761</v>
      </c>
      <c r="B726" s="67">
        <v>118</v>
      </c>
      <c r="C726" s="68">
        <v>1.073</v>
      </c>
    </row>
    <row r="727" spans="1:3" ht="18" customHeight="1">
      <c r="A727" s="50" t="s">
        <v>762</v>
      </c>
      <c r="B727" s="67">
        <v>20</v>
      </c>
      <c r="C727" s="68">
        <v>1</v>
      </c>
    </row>
    <row r="728" spans="1:3" ht="18" customHeight="1">
      <c r="A728" s="50" t="s">
        <v>763</v>
      </c>
      <c r="B728" s="67">
        <v>65</v>
      </c>
      <c r="C728" s="68">
        <v>0.903</v>
      </c>
    </row>
    <row r="729" spans="1:3" ht="18" customHeight="1">
      <c r="A729" s="49" t="s">
        <v>764</v>
      </c>
      <c r="B729" s="67">
        <f>SUM(B730:B738)</f>
        <v>7570</v>
      </c>
      <c r="C729" s="68">
        <v>1.153</v>
      </c>
    </row>
    <row r="730" spans="1:3" ht="18" customHeight="1">
      <c r="A730" s="50" t="s">
        <v>765</v>
      </c>
      <c r="B730" s="67">
        <v>0</v>
      </c>
      <c r="C730" s="68"/>
    </row>
    <row r="731" spans="1:3" ht="18" customHeight="1">
      <c r="A731" s="50" t="s">
        <v>766</v>
      </c>
      <c r="B731" s="67">
        <v>0</v>
      </c>
      <c r="C731" s="68"/>
    </row>
    <row r="732" spans="1:3" ht="18" customHeight="1">
      <c r="A732" s="50" t="s">
        <v>767</v>
      </c>
      <c r="B732" s="67">
        <v>20</v>
      </c>
      <c r="C732" s="68">
        <v>1</v>
      </c>
    </row>
    <row r="733" spans="1:3" ht="18" customHeight="1">
      <c r="A733" s="50" t="s">
        <v>768</v>
      </c>
      <c r="B733" s="67">
        <v>48</v>
      </c>
      <c r="C733" s="68">
        <v>0.98</v>
      </c>
    </row>
    <row r="734" spans="1:3" ht="18" customHeight="1">
      <c r="A734" s="50" t="s">
        <v>769</v>
      </c>
      <c r="B734" s="67">
        <v>7013</v>
      </c>
      <c r="C734" s="68">
        <v>1.134</v>
      </c>
    </row>
    <row r="735" spans="1:3" ht="18" customHeight="1">
      <c r="A735" s="50" t="s">
        <v>770</v>
      </c>
      <c r="B735" s="67">
        <v>0</v>
      </c>
      <c r="C735" s="68"/>
    </row>
    <row r="736" spans="1:3" ht="18" customHeight="1">
      <c r="A736" s="50" t="s">
        <v>771</v>
      </c>
      <c r="B736" s="67">
        <v>353</v>
      </c>
      <c r="C736" s="68">
        <v>1.774</v>
      </c>
    </row>
    <row r="737" spans="1:3" ht="18" customHeight="1">
      <c r="A737" s="50" t="s">
        <v>772</v>
      </c>
      <c r="B737" s="67">
        <v>0</v>
      </c>
      <c r="C737" s="68"/>
    </row>
    <row r="738" spans="1:3" ht="18" customHeight="1">
      <c r="A738" s="50" t="s">
        <v>773</v>
      </c>
      <c r="B738" s="67">
        <v>136</v>
      </c>
      <c r="C738" s="68">
        <v>1.172</v>
      </c>
    </row>
    <row r="739" spans="1:3" ht="18" customHeight="1">
      <c r="A739" s="49" t="s">
        <v>774</v>
      </c>
      <c r="B739" s="67">
        <f>SUM(B740:B741)</f>
        <v>72</v>
      </c>
      <c r="C739" s="68">
        <v>2.25</v>
      </c>
    </row>
    <row r="740" spans="1:3" ht="18" customHeight="1">
      <c r="A740" s="50" t="s">
        <v>775</v>
      </c>
      <c r="B740" s="67">
        <v>72</v>
      </c>
      <c r="C740" s="68">
        <v>2.25</v>
      </c>
    </row>
    <row r="741" spans="1:3" ht="18" customHeight="1">
      <c r="A741" s="50" t="s">
        <v>776</v>
      </c>
      <c r="B741" s="67">
        <v>0</v>
      </c>
      <c r="C741" s="68"/>
    </row>
    <row r="742" spans="1:3" ht="18" customHeight="1">
      <c r="A742" s="49" t="s">
        <v>777</v>
      </c>
      <c r="B742" s="67">
        <f>SUM(B743:B745)</f>
        <v>2611</v>
      </c>
      <c r="C742" s="68">
        <v>0.996</v>
      </c>
    </row>
    <row r="743" spans="1:3" ht="18" customHeight="1">
      <c r="A743" s="50" t="s">
        <v>778</v>
      </c>
      <c r="B743" s="67">
        <v>215</v>
      </c>
      <c r="C743" s="68">
        <v>1.433</v>
      </c>
    </row>
    <row r="744" spans="1:3" ht="18" customHeight="1">
      <c r="A744" s="50" t="s">
        <v>779</v>
      </c>
      <c r="B744" s="67">
        <v>560</v>
      </c>
      <c r="C744" s="68">
        <v>0.835</v>
      </c>
    </row>
    <row r="745" spans="1:3" ht="18" customHeight="1">
      <c r="A745" s="50" t="s">
        <v>780</v>
      </c>
      <c r="B745" s="67">
        <v>1836</v>
      </c>
      <c r="C745" s="68">
        <v>1.019</v>
      </c>
    </row>
    <row r="746" spans="1:3" ht="18" customHeight="1">
      <c r="A746" s="49" t="s">
        <v>781</v>
      </c>
      <c r="B746" s="67">
        <f>SUM(B747:B755)</f>
        <v>33</v>
      </c>
      <c r="C746" s="68">
        <v>1.138</v>
      </c>
    </row>
    <row r="747" spans="1:3" ht="18" customHeight="1">
      <c r="A747" s="50" t="s">
        <v>240</v>
      </c>
      <c r="B747" s="67">
        <v>0</v>
      </c>
      <c r="C747" s="68"/>
    </row>
    <row r="748" spans="1:3" ht="18" customHeight="1">
      <c r="A748" s="50" t="s">
        <v>241</v>
      </c>
      <c r="B748" s="67">
        <v>0</v>
      </c>
      <c r="C748" s="68"/>
    </row>
    <row r="749" spans="1:3" ht="18" customHeight="1">
      <c r="A749" s="50" t="s">
        <v>242</v>
      </c>
      <c r="B749" s="67">
        <v>0</v>
      </c>
      <c r="C749" s="68"/>
    </row>
    <row r="750" spans="1:3" ht="18" customHeight="1">
      <c r="A750" s="50" t="s">
        <v>782</v>
      </c>
      <c r="B750" s="67">
        <v>0</v>
      </c>
      <c r="C750" s="68"/>
    </row>
    <row r="751" spans="1:3" ht="18" customHeight="1">
      <c r="A751" s="50" t="s">
        <v>783</v>
      </c>
      <c r="B751" s="67">
        <v>0</v>
      </c>
      <c r="C751" s="68"/>
    </row>
    <row r="752" spans="1:3" ht="18" customHeight="1">
      <c r="A752" s="50" t="s">
        <v>784</v>
      </c>
      <c r="B752" s="67">
        <v>0</v>
      </c>
      <c r="C752" s="68"/>
    </row>
    <row r="753" spans="1:3" ht="18" customHeight="1">
      <c r="A753" s="50" t="s">
        <v>785</v>
      </c>
      <c r="B753" s="67">
        <v>24</v>
      </c>
      <c r="C753" s="68"/>
    </row>
    <row r="754" spans="1:3" ht="18" customHeight="1">
      <c r="A754" s="50" t="s">
        <v>249</v>
      </c>
      <c r="B754" s="67">
        <v>0</v>
      </c>
      <c r="C754" s="68"/>
    </row>
    <row r="755" spans="1:3" ht="18" customHeight="1">
      <c r="A755" s="50" t="s">
        <v>786</v>
      </c>
      <c r="B755" s="67">
        <v>9</v>
      </c>
      <c r="C755" s="68">
        <v>0.31</v>
      </c>
    </row>
    <row r="756" spans="1:3" ht="18" customHeight="1">
      <c r="A756" s="49" t="s">
        <v>787</v>
      </c>
      <c r="B756" s="67">
        <f>B757</f>
        <v>72</v>
      </c>
      <c r="C756" s="68">
        <v>1</v>
      </c>
    </row>
    <row r="757" spans="1:3" ht="18" customHeight="1">
      <c r="A757" s="50" t="s">
        <v>788</v>
      </c>
      <c r="B757" s="67">
        <v>72</v>
      </c>
      <c r="C757" s="68">
        <v>1</v>
      </c>
    </row>
    <row r="758" spans="1:3" ht="18" customHeight="1">
      <c r="A758" s="49" t="s">
        <v>1305</v>
      </c>
      <c r="B758" s="67">
        <f>SUM(B759,B768,B772,B781,B787,B793,B799,B802,B805,B807,B809,B815,B817,B819,B834)</f>
        <v>1362</v>
      </c>
      <c r="C758" s="68">
        <v>0.588</v>
      </c>
    </row>
    <row r="759" spans="1:3" ht="18" customHeight="1">
      <c r="A759" s="49" t="s">
        <v>789</v>
      </c>
      <c r="B759" s="67">
        <f>SUM(B760:B767)</f>
        <v>518</v>
      </c>
      <c r="C759" s="68">
        <v>1.066</v>
      </c>
    </row>
    <row r="760" spans="1:3" ht="18" customHeight="1">
      <c r="A760" s="50" t="s">
        <v>240</v>
      </c>
      <c r="B760" s="67">
        <v>130</v>
      </c>
      <c r="C760" s="68">
        <v>0.778</v>
      </c>
    </row>
    <row r="761" spans="1:3" ht="18" customHeight="1">
      <c r="A761" s="50" t="s">
        <v>241</v>
      </c>
      <c r="B761" s="67">
        <v>0</v>
      </c>
      <c r="C761" s="68"/>
    </row>
    <row r="762" spans="1:3" ht="18" customHeight="1">
      <c r="A762" s="50" t="s">
        <v>242</v>
      </c>
      <c r="B762" s="67">
        <v>0</v>
      </c>
      <c r="C762" s="68"/>
    </row>
    <row r="763" spans="1:3" ht="18" customHeight="1">
      <c r="A763" s="50" t="s">
        <v>790</v>
      </c>
      <c r="B763" s="67">
        <v>0</v>
      </c>
      <c r="C763" s="68"/>
    </row>
    <row r="764" spans="1:3" ht="18" customHeight="1">
      <c r="A764" s="50" t="s">
        <v>791</v>
      </c>
      <c r="B764" s="67">
        <v>0</v>
      </c>
      <c r="C764" s="68"/>
    </row>
    <row r="765" spans="1:3" ht="18" customHeight="1">
      <c r="A765" s="50" t="s">
        <v>792</v>
      </c>
      <c r="B765" s="67">
        <v>0</v>
      </c>
      <c r="C765" s="68"/>
    </row>
    <row r="766" spans="1:3" ht="18" customHeight="1">
      <c r="A766" s="50" t="s">
        <v>793</v>
      </c>
      <c r="B766" s="67">
        <v>0</v>
      </c>
      <c r="C766" s="68"/>
    </row>
    <row r="767" spans="1:3" ht="18" customHeight="1">
      <c r="A767" s="50" t="s">
        <v>794</v>
      </c>
      <c r="B767" s="67">
        <v>388</v>
      </c>
      <c r="C767" s="68">
        <v>1.216</v>
      </c>
    </row>
    <row r="768" spans="1:3" ht="18" customHeight="1">
      <c r="A768" s="49" t="s">
        <v>795</v>
      </c>
      <c r="B768" s="67">
        <f>SUM(B769:B771)</f>
        <v>75</v>
      </c>
      <c r="C768" s="68">
        <v>3</v>
      </c>
    </row>
    <row r="769" spans="1:3" ht="18" customHeight="1">
      <c r="A769" s="50" t="s">
        <v>796</v>
      </c>
      <c r="B769" s="67">
        <v>0</v>
      </c>
      <c r="C769" s="68"/>
    </row>
    <row r="770" spans="1:3" ht="18" customHeight="1">
      <c r="A770" s="50" t="s">
        <v>797</v>
      </c>
      <c r="B770" s="67">
        <v>0</v>
      </c>
      <c r="C770" s="68"/>
    </row>
    <row r="771" spans="1:3" ht="18" customHeight="1">
      <c r="A771" s="50" t="s">
        <v>798</v>
      </c>
      <c r="B771" s="67">
        <v>75</v>
      </c>
      <c r="C771" s="68">
        <v>3</v>
      </c>
    </row>
    <row r="772" spans="1:3" ht="18" customHeight="1">
      <c r="A772" s="49" t="s">
        <v>799</v>
      </c>
      <c r="B772" s="67">
        <f>SUM(B773:B780)</f>
        <v>263</v>
      </c>
      <c r="C772" s="68">
        <v>0.307</v>
      </c>
    </row>
    <row r="773" spans="1:3" ht="18" customHeight="1">
      <c r="A773" s="50" t="s">
        <v>800</v>
      </c>
      <c r="B773" s="67">
        <v>69</v>
      </c>
      <c r="C773" s="68"/>
    </row>
    <row r="774" spans="1:3" ht="18" customHeight="1">
      <c r="A774" s="50" t="s">
        <v>801</v>
      </c>
      <c r="B774" s="67">
        <v>2</v>
      </c>
      <c r="C774" s="68">
        <v>0.004</v>
      </c>
    </row>
    <row r="775" spans="1:3" ht="18" customHeight="1">
      <c r="A775" s="50" t="s">
        <v>802</v>
      </c>
      <c r="B775" s="67">
        <v>0</v>
      </c>
      <c r="C775" s="68"/>
    </row>
    <row r="776" spans="1:3" ht="18" customHeight="1">
      <c r="A776" s="50" t="s">
        <v>803</v>
      </c>
      <c r="B776" s="67">
        <v>0</v>
      </c>
      <c r="C776" s="68"/>
    </row>
    <row r="777" spans="1:3" ht="18" customHeight="1">
      <c r="A777" s="50" t="s">
        <v>804</v>
      </c>
      <c r="B777" s="67">
        <v>0</v>
      </c>
      <c r="C777" s="68"/>
    </row>
    <row r="778" spans="1:3" ht="18" customHeight="1">
      <c r="A778" s="50" t="s">
        <v>805</v>
      </c>
      <c r="B778" s="67">
        <v>0</v>
      </c>
      <c r="C778" s="68"/>
    </row>
    <row r="779" spans="1:3" ht="18" customHeight="1">
      <c r="A779" s="50" t="s">
        <v>806</v>
      </c>
      <c r="B779" s="67">
        <v>13</v>
      </c>
      <c r="C779" s="68">
        <v>0.09</v>
      </c>
    </row>
    <row r="780" spans="1:3" ht="18" customHeight="1">
      <c r="A780" s="50" t="s">
        <v>807</v>
      </c>
      <c r="B780" s="67">
        <v>179</v>
      </c>
      <c r="C780" s="68">
        <v>1.112</v>
      </c>
    </row>
    <row r="781" spans="1:3" ht="18" customHeight="1">
      <c r="A781" s="49" t="s">
        <v>808</v>
      </c>
      <c r="B781" s="67">
        <f>SUM(B782:B786)</f>
        <v>48</v>
      </c>
      <c r="C781" s="68">
        <v>0.098</v>
      </c>
    </row>
    <row r="782" spans="1:3" ht="18" customHeight="1">
      <c r="A782" s="50" t="s">
        <v>809</v>
      </c>
      <c r="B782" s="67">
        <v>0</v>
      </c>
      <c r="C782" s="68"/>
    </row>
    <row r="783" spans="1:3" ht="18" customHeight="1">
      <c r="A783" s="50" t="s">
        <v>810</v>
      </c>
      <c r="B783" s="67">
        <v>48</v>
      </c>
      <c r="C783" s="68">
        <v>0.098</v>
      </c>
    </row>
    <row r="784" spans="1:3" ht="18" customHeight="1">
      <c r="A784" s="50" t="s">
        <v>811</v>
      </c>
      <c r="B784" s="67">
        <v>0</v>
      </c>
      <c r="C784" s="68"/>
    </row>
    <row r="785" spans="1:3" ht="18" customHeight="1">
      <c r="A785" s="50" t="s">
        <v>812</v>
      </c>
      <c r="B785" s="67">
        <v>0</v>
      </c>
      <c r="C785" s="68"/>
    </row>
    <row r="786" spans="1:3" ht="18" customHeight="1">
      <c r="A786" s="50" t="s">
        <v>813</v>
      </c>
      <c r="B786" s="67">
        <v>0</v>
      </c>
      <c r="C786" s="68"/>
    </row>
    <row r="787" spans="1:3" ht="18" customHeight="1">
      <c r="A787" s="49" t="s">
        <v>814</v>
      </c>
      <c r="B787" s="67">
        <f>SUM(B788:B792)</f>
        <v>0</v>
      </c>
      <c r="C787" s="68"/>
    </row>
    <row r="788" spans="1:3" ht="18" customHeight="1">
      <c r="A788" s="50" t="s">
        <v>815</v>
      </c>
      <c r="B788" s="67">
        <v>0</v>
      </c>
      <c r="C788" s="68"/>
    </row>
    <row r="789" spans="1:3" ht="18" customHeight="1">
      <c r="A789" s="50" t="s">
        <v>816</v>
      </c>
      <c r="B789" s="67">
        <v>0</v>
      </c>
      <c r="C789" s="68"/>
    </row>
    <row r="790" spans="1:3" ht="18" customHeight="1">
      <c r="A790" s="50" t="s">
        <v>817</v>
      </c>
      <c r="B790" s="67">
        <v>0</v>
      </c>
      <c r="C790" s="68"/>
    </row>
    <row r="791" spans="1:3" ht="18" customHeight="1">
      <c r="A791" s="50" t="s">
        <v>818</v>
      </c>
      <c r="B791" s="67">
        <v>0</v>
      </c>
      <c r="C791" s="68"/>
    </row>
    <row r="792" spans="1:3" ht="18" customHeight="1">
      <c r="A792" s="50" t="s">
        <v>819</v>
      </c>
      <c r="B792" s="67">
        <v>0</v>
      </c>
      <c r="C792" s="68"/>
    </row>
    <row r="793" spans="1:3" ht="18" customHeight="1">
      <c r="A793" s="49" t="s">
        <v>820</v>
      </c>
      <c r="B793" s="67">
        <f>SUM(B794:B798)</f>
        <v>0</v>
      </c>
      <c r="C793" s="68"/>
    </row>
    <row r="794" spans="1:3" ht="18" customHeight="1">
      <c r="A794" s="50" t="s">
        <v>821</v>
      </c>
      <c r="B794" s="67">
        <v>0</v>
      </c>
      <c r="C794" s="68"/>
    </row>
    <row r="795" spans="1:3" ht="18" customHeight="1">
      <c r="A795" s="50" t="s">
        <v>822</v>
      </c>
      <c r="B795" s="67">
        <v>0</v>
      </c>
      <c r="C795" s="68"/>
    </row>
    <row r="796" spans="1:3" ht="18" customHeight="1">
      <c r="A796" s="50" t="s">
        <v>823</v>
      </c>
      <c r="B796" s="67">
        <v>0</v>
      </c>
      <c r="C796" s="68"/>
    </row>
    <row r="797" spans="1:3" ht="18" customHeight="1">
      <c r="A797" s="50" t="s">
        <v>824</v>
      </c>
      <c r="B797" s="67">
        <v>0</v>
      </c>
      <c r="C797" s="68"/>
    </row>
    <row r="798" spans="1:3" ht="18" customHeight="1">
      <c r="A798" s="50" t="s">
        <v>825</v>
      </c>
      <c r="B798" s="67">
        <v>0</v>
      </c>
      <c r="C798" s="68"/>
    </row>
    <row r="799" spans="1:3" ht="18" customHeight="1">
      <c r="A799" s="49" t="s">
        <v>826</v>
      </c>
      <c r="B799" s="67">
        <f>SUM(B800:B801)</f>
        <v>0</v>
      </c>
      <c r="C799" s="68"/>
    </row>
    <row r="800" spans="1:3" ht="18" customHeight="1">
      <c r="A800" s="50" t="s">
        <v>827</v>
      </c>
      <c r="B800" s="67">
        <v>0</v>
      </c>
      <c r="C800" s="68"/>
    </row>
    <row r="801" spans="1:3" ht="18" customHeight="1">
      <c r="A801" s="50" t="s">
        <v>828</v>
      </c>
      <c r="B801" s="67">
        <v>0</v>
      </c>
      <c r="C801" s="68"/>
    </row>
    <row r="802" spans="1:3" ht="18" customHeight="1">
      <c r="A802" s="49" t="s">
        <v>829</v>
      </c>
      <c r="B802" s="67">
        <f>SUM(B803:B804)</f>
        <v>0</v>
      </c>
      <c r="C802" s="68"/>
    </row>
    <row r="803" spans="1:3" ht="18" customHeight="1">
      <c r="A803" s="50" t="s">
        <v>830</v>
      </c>
      <c r="B803" s="67">
        <v>0</v>
      </c>
      <c r="C803" s="68"/>
    </row>
    <row r="804" spans="1:3" ht="18" customHeight="1">
      <c r="A804" s="50" t="s">
        <v>831</v>
      </c>
      <c r="B804" s="67">
        <v>0</v>
      </c>
      <c r="C804" s="68"/>
    </row>
    <row r="805" spans="1:3" ht="18" customHeight="1">
      <c r="A805" s="49" t="s">
        <v>832</v>
      </c>
      <c r="B805" s="67">
        <f>B806</f>
        <v>0</v>
      </c>
      <c r="C805" s="68"/>
    </row>
    <row r="806" spans="1:3" ht="18" customHeight="1">
      <c r="A806" s="50" t="s">
        <v>833</v>
      </c>
      <c r="B806" s="67">
        <v>0</v>
      </c>
      <c r="C806" s="68"/>
    </row>
    <row r="807" spans="1:3" ht="18" customHeight="1">
      <c r="A807" s="49" t="s">
        <v>834</v>
      </c>
      <c r="B807" s="67">
        <f>B808</f>
        <v>5</v>
      </c>
      <c r="C807" s="68">
        <v>5</v>
      </c>
    </row>
    <row r="808" spans="1:3" ht="18" customHeight="1">
      <c r="A808" s="50" t="s">
        <v>835</v>
      </c>
      <c r="B808" s="67">
        <v>5</v>
      </c>
      <c r="C808" s="68">
        <v>5</v>
      </c>
    </row>
    <row r="809" spans="1:3" ht="18" customHeight="1">
      <c r="A809" s="49" t="s">
        <v>836</v>
      </c>
      <c r="B809" s="67">
        <f>SUM(B810:B814)</f>
        <v>0</v>
      </c>
      <c r="C809" s="68"/>
    </row>
    <row r="810" spans="1:3" ht="18" customHeight="1">
      <c r="A810" s="50" t="s">
        <v>837</v>
      </c>
      <c r="B810" s="67">
        <v>0</v>
      </c>
      <c r="C810" s="68"/>
    </row>
    <row r="811" spans="1:3" ht="18" customHeight="1">
      <c r="A811" s="50" t="s">
        <v>838</v>
      </c>
      <c r="B811" s="67">
        <v>0</v>
      </c>
      <c r="C811" s="68"/>
    </row>
    <row r="812" spans="1:3" ht="18" customHeight="1">
      <c r="A812" s="50" t="s">
        <v>839</v>
      </c>
      <c r="B812" s="67">
        <v>0</v>
      </c>
      <c r="C812" s="68"/>
    </row>
    <row r="813" spans="1:3" ht="18" customHeight="1">
      <c r="A813" s="50" t="s">
        <v>840</v>
      </c>
      <c r="B813" s="67">
        <v>0</v>
      </c>
      <c r="C813" s="68"/>
    </row>
    <row r="814" spans="1:3" ht="18" customHeight="1">
      <c r="A814" s="50" t="s">
        <v>841</v>
      </c>
      <c r="B814" s="67">
        <v>0</v>
      </c>
      <c r="C814" s="68"/>
    </row>
    <row r="815" spans="1:3" ht="18" customHeight="1">
      <c r="A815" s="49" t="s">
        <v>842</v>
      </c>
      <c r="B815" s="67">
        <f>B816</f>
        <v>0</v>
      </c>
      <c r="C815" s="68"/>
    </row>
    <row r="816" spans="1:3" ht="18" customHeight="1">
      <c r="A816" s="50" t="s">
        <v>843</v>
      </c>
      <c r="B816" s="67">
        <v>0</v>
      </c>
      <c r="C816" s="68"/>
    </row>
    <row r="817" spans="1:3" ht="18" customHeight="1">
      <c r="A817" s="49" t="s">
        <v>844</v>
      </c>
      <c r="B817" s="67">
        <f>B818</f>
        <v>0</v>
      </c>
      <c r="C817" s="68"/>
    </row>
    <row r="818" spans="1:3" ht="18" customHeight="1">
      <c r="A818" s="50" t="s">
        <v>845</v>
      </c>
      <c r="B818" s="67">
        <v>0</v>
      </c>
      <c r="C818" s="68"/>
    </row>
    <row r="819" spans="1:3" ht="18" customHeight="1">
      <c r="A819" s="49" t="s">
        <v>846</v>
      </c>
      <c r="B819" s="67">
        <f>SUM(B820:B833)</f>
        <v>0</v>
      </c>
      <c r="C819" s="68"/>
    </row>
    <row r="820" spans="1:3" ht="18" customHeight="1">
      <c r="A820" s="50" t="s">
        <v>240</v>
      </c>
      <c r="B820" s="67">
        <v>0</v>
      </c>
      <c r="C820" s="68"/>
    </row>
    <row r="821" spans="1:3" ht="18" customHeight="1">
      <c r="A821" s="50" t="s">
        <v>241</v>
      </c>
      <c r="B821" s="67">
        <v>0</v>
      </c>
      <c r="C821" s="68"/>
    </row>
    <row r="822" spans="1:3" ht="18" customHeight="1">
      <c r="A822" s="50" t="s">
        <v>242</v>
      </c>
      <c r="B822" s="67">
        <v>0</v>
      </c>
      <c r="C822" s="68"/>
    </row>
    <row r="823" spans="1:3" ht="18" customHeight="1">
      <c r="A823" s="50" t="s">
        <v>847</v>
      </c>
      <c r="B823" s="67">
        <v>0</v>
      </c>
      <c r="C823" s="68"/>
    </row>
    <row r="824" spans="1:3" ht="18" customHeight="1">
      <c r="A824" s="50" t="s">
        <v>848</v>
      </c>
      <c r="B824" s="67">
        <v>0</v>
      </c>
      <c r="C824" s="68"/>
    </row>
    <row r="825" spans="1:3" ht="18" customHeight="1">
      <c r="A825" s="50" t="s">
        <v>849</v>
      </c>
      <c r="B825" s="67">
        <v>0</v>
      </c>
      <c r="C825" s="68"/>
    </row>
    <row r="826" spans="1:3" ht="18" customHeight="1">
      <c r="A826" s="50" t="s">
        <v>850</v>
      </c>
      <c r="B826" s="67">
        <v>0</v>
      </c>
      <c r="C826" s="68"/>
    </row>
    <row r="827" spans="1:3" ht="18" customHeight="1">
      <c r="A827" s="50" t="s">
        <v>851</v>
      </c>
      <c r="B827" s="67">
        <v>0</v>
      </c>
      <c r="C827" s="68"/>
    </row>
    <row r="828" spans="1:3" ht="18" customHeight="1">
      <c r="A828" s="50" t="s">
        <v>852</v>
      </c>
      <c r="B828" s="67">
        <v>0</v>
      </c>
      <c r="C828" s="68"/>
    </row>
    <row r="829" spans="1:3" ht="18" customHeight="1">
      <c r="A829" s="50" t="s">
        <v>853</v>
      </c>
      <c r="B829" s="67">
        <v>0</v>
      </c>
      <c r="C829" s="68"/>
    </row>
    <row r="830" spans="1:3" ht="18" customHeight="1">
      <c r="A830" s="50" t="s">
        <v>283</v>
      </c>
      <c r="B830" s="67">
        <v>0</v>
      </c>
      <c r="C830" s="68"/>
    </row>
    <row r="831" spans="1:3" ht="18" customHeight="1">
      <c r="A831" s="50" t="s">
        <v>854</v>
      </c>
      <c r="B831" s="67">
        <v>0</v>
      </c>
      <c r="C831" s="68"/>
    </row>
    <row r="832" spans="1:3" ht="18" customHeight="1">
      <c r="A832" s="50" t="s">
        <v>249</v>
      </c>
      <c r="B832" s="67">
        <v>0</v>
      </c>
      <c r="C832" s="68"/>
    </row>
    <row r="833" spans="1:3" ht="18" customHeight="1">
      <c r="A833" s="50" t="s">
        <v>855</v>
      </c>
      <c r="B833" s="67">
        <v>0</v>
      </c>
      <c r="C833" s="68"/>
    </row>
    <row r="834" spans="1:3" ht="18" customHeight="1">
      <c r="A834" s="49" t="s">
        <v>856</v>
      </c>
      <c r="B834" s="67">
        <f>B835</f>
        <v>453</v>
      </c>
      <c r="C834" s="68">
        <v>1</v>
      </c>
    </row>
    <row r="835" spans="1:3" ht="18" customHeight="1">
      <c r="A835" s="50" t="s">
        <v>857</v>
      </c>
      <c r="B835" s="67">
        <v>453</v>
      </c>
      <c r="C835" s="68">
        <v>1</v>
      </c>
    </row>
    <row r="836" spans="1:3" ht="18" customHeight="1">
      <c r="A836" s="49" t="s">
        <v>1306</v>
      </c>
      <c r="B836" s="67">
        <f>SUM(B837,B849,B851,B854,B856,B858)</f>
        <v>9435</v>
      </c>
      <c r="C836" s="68">
        <v>2.32</v>
      </c>
    </row>
    <row r="837" spans="1:3" ht="18" customHeight="1">
      <c r="A837" s="49" t="s">
        <v>858</v>
      </c>
      <c r="B837" s="67">
        <f>SUM(B838:B848)</f>
        <v>1862</v>
      </c>
      <c r="C837" s="68">
        <v>1.146</v>
      </c>
    </row>
    <row r="838" spans="1:3" ht="18" customHeight="1">
      <c r="A838" s="50" t="s">
        <v>240</v>
      </c>
      <c r="B838" s="67">
        <v>169</v>
      </c>
      <c r="C838" s="68">
        <v>0.464</v>
      </c>
    </row>
    <row r="839" spans="1:3" ht="18" customHeight="1">
      <c r="A839" s="50" t="s">
        <v>241</v>
      </c>
      <c r="B839" s="67">
        <v>0</v>
      </c>
      <c r="C839" s="68"/>
    </row>
    <row r="840" spans="1:3" ht="18" customHeight="1">
      <c r="A840" s="50" t="s">
        <v>242</v>
      </c>
      <c r="B840" s="67">
        <v>0</v>
      </c>
      <c r="C840" s="68"/>
    </row>
    <row r="841" spans="1:3" ht="18" customHeight="1">
      <c r="A841" s="50" t="s">
        <v>859</v>
      </c>
      <c r="B841" s="67">
        <v>991</v>
      </c>
      <c r="C841" s="68">
        <v>1.447</v>
      </c>
    </row>
    <row r="842" spans="1:3" ht="18" customHeight="1">
      <c r="A842" s="50" t="s">
        <v>860</v>
      </c>
      <c r="B842" s="67">
        <v>26</v>
      </c>
      <c r="C842" s="68">
        <v>1.13</v>
      </c>
    </row>
    <row r="843" spans="1:3" ht="18" customHeight="1">
      <c r="A843" s="50" t="s">
        <v>861</v>
      </c>
      <c r="B843" s="67">
        <v>316</v>
      </c>
      <c r="C843" s="68">
        <v>1.179</v>
      </c>
    </row>
    <row r="844" spans="1:3" ht="18" customHeight="1">
      <c r="A844" s="50" t="s">
        <v>862</v>
      </c>
      <c r="B844" s="67">
        <v>0</v>
      </c>
      <c r="C844" s="68"/>
    </row>
    <row r="845" spans="1:3" ht="18" customHeight="1">
      <c r="A845" s="50" t="s">
        <v>863</v>
      </c>
      <c r="B845" s="67">
        <v>0</v>
      </c>
      <c r="C845" s="68"/>
    </row>
    <row r="846" spans="1:3" ht="18" customHeight="1">
      <c r="A846" s="50" t="s">
        <v>864</v>
      </c>
      <c r="B846" s="67">
        <v>0</v>
      </c>
      <c r="C846" s="68"/>
    </row>
    <row r="847" spans="1:3" ht="18" customHeight="1">
      <c r="A847" s="50" t="s">
        <v>865</v>
      </c>
      <c r="B847" s="67">
        <v>0</v>
      </c>
      <c r="C847" s="68"/>
    </row>
    <row r="848" spans="1:3" ht="18" customHeight="1">
      <c r="A848" s="50" t="s">
        <v>866</v>
      </c>
      <c r="B848" s="67">
        <v>360</v>
      </c>
      <c r="C848" s="68">
        <v>1.263</v>
      </c>
    </row>
    <row r="849" spans="1:3" ht="18" customHeight="1">
      <c r="A849" s="49" t="s">
        <v>867</v>
      </c>
      <c r="B849" s="67">
        <f>B850</f>
        <v>447</v>
      </c>
      <c r="C849" s="68">
        <v>0.768</v>
      </c>
    </row>
    <row r="850" spans="1:3" ht="18" customHeight="1">
      <c r="A850" s="50" t="s">
        <v>868</v>
      </c>
      <c r="B850" s="67">
        <v>447</v>
      </c>
      <c r="C850" s="68">
        <v>0.768</v>
      </c>
    </row>
    <row r="851" spans="1:3" ht="18" customHeight="1">
      <c r="A851" s="49" t="s">
        <v>869</v>
      </c>
      <c r="B851" s="67">
        <f>SUM(B852:B853)</f>
        <v>120</v>
      </c>
      <c r="C851" s="68">
        <v>0.632</v>
      </c>
    </row>
    <row r="852" spans="1:3" ht="18" customHeight="1">
      <c r="A852" s="50" t="s">
        <v>870</v>
      </c>
      <c r="B852" s="67">
        <v>0</v>
      </c>
      <c r="C852" s="68"/>
    </row>
    <row r="853" spans="1:3" ht="18" customHeight="1">
      <c r="A853" s="50" t="s">
        <v>871</v>
      </c>
      <c r="B853" s="67">
        <v>120</v>
      </c>
      <c r="C853" s="68">
        <v>0.632</v>
      </c>
    </row>
    <row r="854" spans="1:3" ht="18" customHeight="1">
      <c r="A854" s="49" t="s">
        <v>872</v>
      </c>
      <c r="B854" s="67">
        <f>B855</f>
        <v>214</v>
      </c>
      <c r="C854" s="68">
        <v>0.373</v>
      </c>
    </row>
    <row r="855" spans="1:3" ht="18" customHeight="1">
      <c r="A855" s="50" t="s">
        <v>873</v>
      </c>
      <c r="B855" s="67">
        <v>214</v>
      </c>
      <c r="C855" s="68">
        <v>0.373</v>
      </c>
    </row>
    <row r="856" spans="1:3" ht="18" customHeight="1">
      <c r="A856" s="49" t="s">
        <v>874</v>
      </c>
      <c r="B856" s="67">
        <f>B857</f>
        <v>0</v>
      </c>
      <c r="C856" s="68"/>
    </row>
    <row r="857" spans="1:3" ht="18" customHeight="1">
      <c r="A857" s="50" t="s">
        <v>875</v>
      </c>
      <c r="B857" s="67">
        <v>0</v>
      </c>
      <c r="C857" s="68"/>
    </row>
    <row r="858" spans="1:3" ht="18" customHeight="1">
      <c r="A858" s="49" t="s">
        <v>876</v>
      </c>
      <c r="B858" s="67">
        <f>B859</f>
        <v>6792</v>
      </c>
      <c r="C858" s="68">
        <v>6.197</v>
      </c>
    </row>
    <row r="859" spans="1:3" ht="18" customHeight="1">
      <c r="A859" s="50" t="s">
        <v>877</v>
      </c>
      <c r="B859" s="67">
        <v>6792</v>
      </c>
      <c r="C859" s="68">
        <v>6.197</v>
      </c>
    </row>
    <row r="860" spans="1:3" ht="18" customHeight="1">
      <c r="A860" s="49" t="s">
        <v>1307</v>
      </c>
      <c r="B860" s="67">
        <f>SUM(B861,B887,B915,B943,B954,B965,B971,B978,B985,B989)</f>
        <v>13355</v>
      </c>
      <c r="C860" s="68">
        <v>0.67</v>
      </c>
    </row>
    <row r="861" spans="1:3" ht="18" customHeight="1">
      <c r="A861" s="49" t="s">
        <v>878</v>
      </c>
      <c r="B861" s="67">
        <f>SUM(B862:B886)</f>
        <v>3724</v>
      </c>
      <c r="C861" s="68">
        <v>0.637</v>
      </c>
    </row>
    <row r="862" spans="1:3" ht="18" customHeight="1">
      <c r="A862" s="50" t="s">
        <v>240</v>
      </c>
      <c r="B862" s="67">
        <v>270</v>
      </c>
      <c r="C862" s="68">
        <v>2.231</v>
      </c>
    </row>
    <row r="863" spans="1:3" ht="18" customHeight="1">
      <c r="A863" s="50" t="s">
        <v>241</v>
      </c>
      <c r="B863" s="67">
        <v>0</v>
      </c>
      <c r="C863" s="68"/>
    </row>
    <row r="864" spans="1:3" ht="18" customHeight="1">
      <c r="A864" s="50" t="s">
        <v>242</v>
      </c>
      <c r="B864" s="67">
        <v>0</v>
      </c>
      <c r="C864" s="68"/>
    </row>
    <row r="865" spans="1:3" ht="18" customHeight="1">
      <c r="A865" s="50" t="s">
        <v>249</v>
      </c>
      <c r="B865" s="67">
        <v>793</v>
      </c>
      <c r="C865" s="68">
        <v>1.073</v>
      </c>
    </row>
    <row r="866" spans="1:3" ht="18" customHeight="1">
      <c r="A866" s="50" t="s">
        <v>879</v>
      </c>
      <c r="B866" s="67">
        <v>0</v>
      </c>
      <c r="C866" s="68"/>
    </row>
    <row r="867" spans="1:3" ht="18" customHeight="1">
      <c r="A867" s="50" t="s">
        <v>880</v>
      </c>
      <c r="B867" s="67">
        <v>23</v>
      </c>
      <c r="C867" s="68">
        <v>0.228</v>
      </c>
    </row>
    <row r="868" spans="1:3" ht="18" customHeight="1">
      <c r="A868" s="50" t="s">
        <v>881</v>
      </c>
      <c r="B868" s="67">
        <v>211</v>
      </c>
      <c r="C868" s="68">
        <v>1.271</v>
      </c>
    </row>
    <row r="869" spans="1:3" ht="18" customHeight="1">
      <c r="A869" s="50" t="s">
        <v>882</v>
      </c>
      <c r="B869" s="67">
        <v>70</v>
      </c>
      <c r="C869" s="68">
        <v>0.452</v>
      </c>
    </row>
    <row r="870" spans="1:3" ht="18" customHeight="1">
      <c r="A870" s="50" t="s">
        <v>883</v>
      </c>
      <c r="B870" s="67">
        <v>16</v>
      </c>
      <c r="C870" s="68">
        <v>1.6</v>
      </c>
    </row>
    <row r="871" spans="1:3" ht="18" customHeight="1">
      <c r="A871" s="50" t="s">
        <v>884</v>
      </c>
      <c r="B871" s="67">
        <v>1</v>
      </c>
      <c r="C871" s="68">
        <v>0.25</v>
      </c>
    </row>
    <row r="872" spans="1:3" ht="18" customHeight="1">
      <c r="A872" s="50" t="s">
        <v>885</v>
      </c>
      <c r="B872" s="67">
        <v>10</v>
      </c>
      <c r="C872" s="68"/>
    </row>
    <row r="873" spans="1:3" ht="18" customHeight="1">
      <c r="A873" s="50" t="s">
        <v>886</v>
      </c>
      <c r="B873" s="67">
        <v>30</v>
      </c>
      <c r="C873" s="68">
        <v>2</v>
      </c>
    </row>
    <row r="874" spans="1:3" ht="18" customHeight="1">
      <c r="A874" s="50" t="s">
        <v>887</v>
      </c>
      <c r="B874" s="67">
        <v>222</v>
      </c>
      <c r="C874" s="68">
        <v>1.79</v>
      </c>
    </row>
    <row r="875" spans="1:3" ht="18" customHeight="1">
      <c r="A875" s="50" t="s">
        <v>888</v>
      </c>
      <c r="B875" s="67">
        <v>0</v>
      </c>
      <c r="C875" s="68"/>
    </row>
    <row r="876" spans="1:3" ht="18" customHeight="1">
      <c r="A876" s="50" t="s">
        <v>889</v>
      </c>
      <c r="B876" s="67">
        <v>20</v>
      </c>
      <c r="C876" s="68">
        <v>2</v>
      </c>
    </row>
    <row r="877" spans="1:3" ht="18" customHeight="1">
      <c r="A877" s="50" t="s">
        <v>890</v>
      </c>
      <c r="B877" s="67">
        <v>420</v>
      </c>
      <c r="C877" s="68">
        <v>0.531</v>
      </c>
    </row>
    <row r="878" spans="1:3" ht="18" customHeight="1">
      <c r="A878" s="50" t="s">
        <v>891</v>
      </c>
      <c r="B878" s="67">
        <v>515</v>
      </c>
      <c r="C878" s="68">
        <v>0.573</v>
      </c>
    </row>
    <row r="879" spans="1:3" ht="18" customHeight="1">
      <c r="A879" s="50" t="s">
        <v>892</v>
      </c>
      <c r="B879" s="67">
        <v>68</v>
      </c>
      <c r="C879" s="68">
        <v>3.4</v>
      </c>
    </row>
    <row r="880" spans="1:3" ht="18" customHeight="1">
      <c r="A880" s="50" t="s">
        <v>893</v>
      </c>
      <c r="B880" s="67">
        <v>193</v>
      </c>
      <c r="C880" s="68">
        <v>1.636</v>
      </c>
    </row>
    <row r="881" spans="1:3" ht="18" customHeight="1">
      <c r="A881" s="50" t="s">
        <v>894</v>
      </c>
      <c r="B881" s="67">
        <v>0</v>
      </c>
      <c r="C881" s="68"/>
    </row>
    <row r="882" spans="1:3" ht="18" customHeight="1">
      <c r="A882" s="50" t="s">
        <v>895</v>
      </c>
      <c r="B882" s="67">
        <v>6</v>
      </c>
      <c r="C882" s="68">
        <v>0.222</v>
      </c>
    </row>
    <row r="883" spans="1:3" ht="18" customHeight="1">
      <c r="A883" s="50" t="s">
        <v>896</v>
      </c>
      <c r="B883" s="67">
        <v>0</v>
      </c>
      <c r="C883" s="68"/>
    </row>
    <row r="884" spans="1:3" ht="18" customHeight="1">
      <c r="A884" s="50" t="s">
        <v>897</v>
      </c>
      <c r="B884" s="67">
        <v>15</v>
      </c>
      <c r="C884" s="68">
        <v>0.833</v>
      </c>
    </row>
    <row r="885" spans="1:3" ht="18" customHeight="1">
      <c r="A885" s="50" t="s">
        <v>898</v>
      </c>
      <c r="B885" s="67">
        <v>19</v>
      </c>
      <c r="C885" s="68">
        <v>0.905</v>
      </c>
    </row>
    <row r="886" spans="1:3" ht="18" customHeight="1">
      <c r="A886" s="50" t="s">
        <v>899</v>
      </c>
      <c r="B886" s="67">
        <v>822</v>
      </c>
      <c r="C886" s="68">
        <v>0.38</v>
      </c>
    </row>
    <row r="887" spans="1:3" ht="18" customHeight="1">
      <c r="A887" s="49" t="s">
        <v>900</v>
      </c>
      <c r="B887" s="67">
        <f>SUM(B888:B914)</f>
        <v>2398</v>
      </c>
      <c r="C887" s="68">
        <v>0.722</v>
      </c>
    </row>
    <row r="888" spans="1:3" ht="18" customHeight="1">
      <c r="A888" s="50" t="s">
        <v>240</v>
      </c>
      <c r="B888" s="67">
        <v>252</v>
      </c>
      <c r="C888" s="68">
        <v>1.385</v>
      </c>
    </row>
    <row r="889" spans="1:3" ht="18" customHeight="1">
      <c r="A889" s="50" t="s">
        <v>241</v>
      </c>
      <c r="B889" s="67">
        <v>0</v>
      </c>
      <c r="C889" s="68"/>
    </row>
    <row r="890" spans="1:3" ht="18" customHeight="1">
      <c r="A890" s="50" t="s">
        <v>242</v>
      </c>
      <c r="B890" s="67">
        <v>0</v>
      </c>
      <c r="C890" s="68"/>
    </row>
    <row r="891" spans="1:3" ht="18" customHeight="1">
      <c r="A891" s="50" t="s">
        <v>901</v>
      </c>
      <c r="B891" s="67">
        <v>383</v>
      </c>
      <c r="C891" s="68">
        <v>1.12</v>
      </c>
    </row>
    <row r="892" spans="1:3" ht="18" customHeight="1">
      <c r="A892" s="50" t="s">
        <v>902</v>
      </c>
      <c r="B892" s="67">
        <v>738</v>
      </c>
      <c r="C892" s="68">
        <v>0.634</v>
      </c>
    </row>
    <row r="893" spans="1:3" ht="18" customHeight="1">
      <c r="A893" s="50" t="s">
        <v>903</v>
      </c>
      <c r="B893" s="67">
        <v>5</v>
      </c>
      <c r="C893" s="68">
        <v>1.667</v>
      </c>
    </row>
    <row r="894" spans="1:3" ht="18" customHeight="1">
      <c r="A894" s="50" t="s">
        <v>904</v>
      </c>
      <c r="B894" s="67">
        <v>12</v>
      </c>
      <c r="C894" s="68">
        <v>0.091</v>
      </c>
    </row>
    <row r="895" spans="1:3" ht="18" customHeight="1">
      <c r="A895" s="50" t="s">
        <v>905</v>
      </c>
      <c r="B895" s="67">
        <v>0</v>
      </c>
      <c r="C895" s="68"/>
    </row>
    <row r="896" spans="1:3" ht="18" customHeight="1">
      <c r="A896" s="50" t="s">
        <v>906</v>
      </c>
      <c r="B896" s="67">
        <v>181</v>
      </c>
      <c r="C896" s="68">
        <v>1.361</v>
      </c>
    </row>
    <row r="897" spans="1:3" ht="18" customHeight="1">
      <c r="A897" s="50" t="s">
        <v>907</v>
      </c>
      <c r="B897" s="67">
        <v>0</v>
      </c>
      <c r="C897" s="68"/>
    </row>
    <row r="898" spans="1:3" ht="18" customHeight="1">
      <c r="A898" s="50" t="s">
        <v>908</v>
      </c>
      <c r="B898" s="67">
        <v>0</v>
      </c>
      <c r="C898" s="68"/>
    </row>
    <row r="899" spans="1:3" ht="18" customHeight="1">
      <c r="A899" s="50" t="s">
        <v>909</v>
      </c>
      <c r="B899" s="67">
        <v>0</v>
      </c>
      <c r="C899" s="68"/>
    </row>
    <row r="900" spans="1:3" ht="18" customHeight="1">
      <c r="A900" s="50" t="s">
        <v>910</v>
      </c>
      <c r="B900" s="67">
        <v>10</v>
      </c>
      <c r="C900" s="68">
        <v>0.222</v>
      </c>
    </row>
    <row r="901" spans="1:3" ht="18" customHeight="1">
      <c r="A901" s="50" t="s">
        <v>911</v>
      </c>
      <c r="B901" s="67">
        <v>0</v>
      </c>
      <c r="C901" s="68"/>
    </row>
    <row r="902" spans="1:3" ht="18" customHeight="1">
      <c r="A902" s="50" t="s">
        <v>912</v>
      </c>
      <c r="B902" s="67">
        <v>0</v>
      </c>
      <c r="C902" s="68"/>
    </row>
    <row r="903" spans="1:3" ht="18" customHeight="1">
      <c r="A903" s="50" t="s">
        <v>913</v>
      </c>
      <c r="B903" s="67">
        <v>0</v>
      </c>
      <c r="C903" s="68"/>
    </row>
    <row r="904" spans="1:3" ht="18" customHeight="1">
      <c r="A904" s="50" t="s">
        <v>914</v>
      </c>
      <c r="B904" s="67">
        <v>0</v>
      </c>
      <c r="C904" s="68"/>
    </row>
    <row r="905" spans="1:3" ht="18" customHeight="1">
      <c r="A905" s="50" t="s">
        <v>915</v>
      </c>
      <c r="B905" s="67">
        <v>0</v>
      </c>
      <c r="C905" s="68"/>
    </row>
    <row r="906" spans="1:3" ht="18" customHeight="1">
      <c r="A906" s="50" t="s">
        <v>916</v>
      </c>
      <c r="B906" s="67">
        <v>7</v>
      </c>
      <c r="C906" s="68">
        <v>0.28</v>
      </c>
    </row>
    <row r="907" spans="1:3" ht="18" customHeight="1">
      <c r="A907" s="50" t="s">
        <v>917</v>
      </c>
      <c r="B907" s="67">
        <v>0</v>
      </c>
      <c r="C907" s="68"/>
    </row>
    <row r="908" spans="1:3" ht="18" customHeight="1">
      <c r="A908" s="50" t="s">
        <v>918</v>
      </c>
      <c r="B908" s="67">
        <v>0</v>
      </c>
      <c r="C908" s="68"/>
    </row>
    <row r="909" spans="1:3" ht="18" customHeight="1">
      <c r="A909" s="50" t="s">
        <v>919</v>
      </c>
      <c r="B909" s="67">
        <v>0</v>
      </c>
      <c r="C909" s="68"/>
    </row>
    <row r="910" spans="1:3" ht="18" customHeight="1">
      <c r="A910" s="50" t="s">
        <v>920</v>
      </c>
      <c r="B910" s="67">
        <v>0</v>
      </c>
      <c r="C910" s="68"/>
    </row>
    <row r="911" spans="1:3" ht="18" customHeight="1">
      <c r="A911" s="50" t="s">
        <v>921</v>
      </c>
      <c r="B911" s="67">
        <v>0</v>
      </c>
      <c r="C911" s="68"/>
    </row>
    <row r="912" spans="1:3" ht="18" customHeight="1">
      <c r="A912" s="50" t="s">
        <v>922</v>
      </c>
      <c r="B912" s="67">
        <v>0</v>
      </c>
      <c r="C912" s="68"/>
    </row>
    <row r="913" spans="1:3" ht="18" customHeight="1">
      <c r="A913" s="50" t="s">
        <v>923</v>
      </c>
      <c r="B913" s="67">
        <v>333</v>
      </c>
      <c r="C913" s="68">
        <v>0.902</v>
      </c>
    </row>
    <row r="914" spans="1:3" ht="18" customHeight="1">
      <c r="A914" s="50" t="s">
        <v>924</v>
      </c>
      <c r="B914" s="67">
        <v>477</v>
      </c>
      <c r="C914" s="68">
        <v>0.528</v>
      </c>
    </row>
    <row r="915" spans="1:3" ht="18" customHeight="1">
      <c r="A915" s="49" t="s">
        <v>925</v>
      </c>
      <c r="B915" s="67">
        <f>SUM(B916:B942)</f>
        <v>4448</v>
      </c>
      <c r="C915" s="68">
        <v>0.526</v>
      </c>
    </row>
    <row r="916" spans="1:3" ht="18" customHeight="1">
      <c r="A916" s="50" t="s">
        <v>240</v>
      </c>
      <c r="B916" s="67">
        <v>0</v>
      </c>
      <c r="C916" s="68"/>
    </row>
    <row r="917" spans="1:3" ht="18" customHeight="1">
      <c r="A917" s="50" t="s">
        <v>241</v>
      </c>
      <c r="B917" s="67">
        <v>0</v>
      </c>
      <c r="C917" s="68"/>
    </row>
    <row r="918" spans="1:3" ht="18" customHeight="1">
      <c r="A918" s="50" t="s">
        <v>242</v>
      </c>
      <c r="B918" s="67">
        <v>0</v>
      </c>
      <c r="C918" s="68"/>
    </row>
    <row r="919" spans="1:3" ht="18" customHeight="1">
      <c r="A919" s="50" t="s">
        <v>926</v>
      </c>
      <c r="B919" s="67">
        <v>0</v>
      </c>
      <c r="C919" s="68"/>
    </row>
    <row r="920" spans="1:3" ht="18" customHeight="1">
      <c r="A920" s="50" t="s">
        <v>927</v>
      </c>
      <c r="B920" s="67">
        <v>180</v>
      </c>
      <c r="C920" s="68">
        <v>0.179</v>
      </c>
    </row>
    <row r="921" spans="1:3" ht="18" customHeight="1">
      <c r="A921" s="50" t="s">
        <v>928</v>
      </c>
      <c r="B921" s="67">
        <v>50</v>
      </c>
      <c r="C921" s="68">
        <v>2.778</v>
      </c>
    </row>
    <row r="922" spans="1:3" ht="18" customHeight="1">
      <c r="A922" s="50" t="s">
        <v>929</v>
      </c>
      <c r="B922" s="67">
        <v>0</v>
      </c>
      <c r="C922" s="68"/>
    </row>
    <row r="923" spans="1:3" ht="18" customHeight="1">
      <c r="A923" s="50" t="s">
        <v>930</v>
      </c>
      <c r="B923" s="67">
        <v>30</v>
      </c>
      <c r="C923" s="68">
        <v>1</v>
      </c>
    </row>
    <row r="924" spans="1:3" ht="18" customHeight="1">
      <c r="A924" s="50" t="s">
        <v>931</v>
      </c>
      <c r="B924" s="67">
        <v>0</v>
      </c>
      <c r="C924" s="68"/>
    </row>
    <row r="925" spans="1:3" ht="18" customHeight="1">
      <c r="A925" s="50" t="s">
        <v>932</v>
      </c>
      <c r="B925" s="67">
        <v>187</v>
      </c>
      <c r="C925" s="68">
        <v>5.667</v>
      </c>
    </row>
    <row r="926" spans="1:3" ht="18" customHeight="1">
      <c r="A926" s="50" t="s">
        <v>933</v>
      </c>
      <c r="B926" s="67">
        <v>0</v>
      </c>
      <c r="C926" s="68"/>
    </row>
    <row r="927" spans="1:3" ht="18" customHeight="1">
      <c r="A927" s="50" t="s">
        <v>934</v>
      </c>
      <c r="B927" s="67">
        <v>0</v>
      </c>
      <c r="C927" s="68"/>
    </row>
    <row r="928" spans="1:3" ht="18" customHeight="1">
      <c r="A928" s="50" t="s">
        <v>935</v>
      </c>
      <c r="B928" s="67">
        <v>0</v>
      </c>
      <c r="C928" s="68"/>
    </row>
    <row r="929" spans="1:3" ht="18" customHeight="1">
      <c r="A929" s="50" t="s">
        <v>936</v>
      </c>
      <c r="B929" s="67">
        <v>203</v>
      </c>
      <c r="C929" s="68">
        <v>0.536</v>
      </c>
    </row>
    <row r="930" spans="1:3" ht="18" customHeight="1">
      <c r="A930" s="50" t="s">
        <v>937</v>
      </c>
      <c r="B930" s="67">
        <v>0</v>
      </c>
      <c r="C930" s="68"/>
    </row>
    <row r="931" spans="1:3" ht="18" customHeight="1">
      <c r="A931" s="50" t="s">
        <v>938</v>
      </c>
      <c r="B931" s="67">
        <v>2752</v>
      </c>
      <c r="C931" s="68">
        <v>0.538</v>
      </c>
    </row>
    <row r="932" spans="1:3" ht="18" customHeight="1">
      <c r="A932" s="50" t="s">
        <v>939</v>
      </c>
      <c r="B932" s="67">
        <v>0</v>
      </c>
      <c r="C932" s="68"/>
    </row>
    <row r="933" spans="1:3" ht="18" customHeight="1">
      <c r="A933" s="50" t="s">
        <v>940</v>
      </c>
      <c r="B933" s="67">
        <v>0</v>
      </c>
      <c r="C933" s="68"/>
    </row>
    <row r="934" spans="1:3" ht="18" customHeight="1">
      <c r="A934" s="50" t="s">
        <v>941</v>
      </c>
      <c r="B934" s="67">
        <v>380</v>
      </c>
      <c r="C934" s="68">
        <v>1.31</v>
      </c>
    </row>
    <row r="935" spans="1:3" ht="18" customHeight="1">
      <c r="A935" s="50" t="s">
        <v>942</v>
      </c>
      <c r="B935" s="67">
        <v>0</v>
      </c>
      <c r="C935" s="68"/>
    </row>
    <row r="936" spans="1:3" ht="18" customHeight="1">
      <c r="A936" s="50" t="s">
        <v>943</v>
      </c>
      <c r="B936" s="67">
        <v>0</v>
      </c>
      <c r="C936" s="68"/>
    </row>
    <row r="937" spans="1:3" ht="18" customHeight="1">
      <c r="A937" s="50" t="s">
        <v>944</v>
      </c>
      <c r="B937" s="67">
        <v>20</v>
      </c>
      <c r="C937" s="68"/>
    </row>
    <row r="938" spans="1:3" ht="18" customHeight="1">
      <c r="A938" s="50" t="s">
        <v>945</v>
      </c>
      <c r="B938" s="67">
        <v>0</v>
      </c>
      <c r="C938" s="68"/>
    </row>
    <row r="939" spans="1:3" ht="18" customHeight="1">
      <c r="A939" s="50" t="s">
        <v>917</v>
      </c>
      <c r="B939" s="67">
        <v>0</v>
      </c>
      <c r="C939" s="68"/>
    </row>
    <row r="940" spans="1:3" ht="18" customHeight="1">
      <c r="A940" s="50" t="s">
        <v>946</v>
      </c>
      <c r="B940" s="67">
        <v>0</v>
      </c>
      <c r="C940" s="68"/>
    </row>
    <row r="941" spans="1:3" ht="18" customHeight="1">
      <c r="A941" s="50" t="s">
        <v>947</v>
      </c>
      <c r="B941" s="67">
        <v>10</v>
      </c>
      <c r="C941" s="68">
        <v>0.139</v>
      </c>
    </row>
    <row r="942" spans="1:3" ht="18" customHeight="1">
      <c r="A942" s="50" t="s">
        <v>948</v>
      </c>
      <c r="B942" s="67">
        <v>636</v>
      </c>
      <c r="C942" s="68">
        <v>0.419</v>
      </c>
    </row>
    <row r="943" spans="1:3" ht="18" customHeight="1">
      <c r="A943" s="49" t="s">
        <v>949</v>
      </c>
      <c r="B943" s="67">
        <f>SUM(B944:B953)</f>
        <v>0</v>
      </c>
      <c r="C943" s="68"/>
    </row>
    <row r="944" spans="1:3" ht="18" customHeight="1">
      <c r="A944" s="50" t="s">
        <v>240</v>
      </c>
      <c r="B944" s="67">
        <v>0</v>
      </c>
      <c r="C944" s="68"/>
    </row>
    <row r="945" spans="1:3" ht="18" customHeight="1">
      <c r="A945" s="50" t="s">
        <v>241</v>
      </c>
      <c r="B945" s="67">
        <v>0</v>
      </c>
      <c r="C945" s="68"/>
    </row>
    <row r="946" spans="1:3" ht="18" customHeight="1">
      <c r="A946" s="50" t="s">
        <v>242</v>
      </c>
      <c r="B946" s="67">
        <v>0</v>
      </c>
      <c r="C946" s="68"/>
    </row>
    <row r="947" spans="1:3" ht="18" customHeight="1">
      <c r="A947" s="50" t="s">
        <v>950</v>
      </c>
      <c r="B947" s="67">
        <v>0</v>
      </c>
      <c r="C947" s="68"/>
    </row>
    <row r="948" spans="1:3" ht="18" customHeight="1">
      <c r="A948" s="50" t="s">
        <v>951</v>
      </c>
      <c r="B948" s="67">
        <v>0</v>
      </c>
      <c r="C948" s="68"/>
    </row>
    <row r="949" spans="1:3" ht="18" customHeight="1">
      <c r="A949" s="50" t="s">
        <v>952</v>
      </c>
      <c r="B949" s="67">
        <v>0</v>
      </c>
      <c r="C949" s="68"/>
    </row>
    <row r="950" spans="1:3" ht="18" customHeight="1">
      <c r="A950" s="50" t="s">
        <v>953</v>
      </c>
      <c r="B950" s="67">
        <v>0</v>
      </c>
      <c r="C950" s="68"/>
    </row>
    <row r="951" spans="1:3" ht="18" customHeight="1">
      <c r="A951" s="50" t="s">
        <v>954</v>
      </c>
      <c r="B951" s="67">
        <v>0</v>
      </c>
      <c r="C951" s="68"/>
    </row>
    <row r="952" spans="1:3" ht="18" customHeight="1">
      <c r="A952" s="50" t="s">
        <v>955</v>
      </c>
      <c r="B952" s="67">
        <v>0</v>
      </c>
      <c r="C952" s="68"/>
    </row>
    <row r="953" spans="1:3" ht="18" customHeight="1">
      <c r="A953" s="50" t="s">
        <v>956</v>
      </c>
      <c r="B953" s="67">
        <v>0</v>
      </c>
      <c r="C953" s="68"/>
    </row>
    <row r="954" spans="1:3" ht="18" customHeight="1">
      <c r="A954" s="49" t="s">
        <v>957</v>
      </c>
      <c r="B954" s="67">
        <f>SUM(B955:B964)</f>
        <v>488</v>
      </c>
      <c r="C954" s="68">
        <v>1.211</v>
      </c>
    </row>
    <row r="955" spans="1:3" ht="18" customHeight="1">
      <c r="A955" s="50" t="s">
        <v>240</v>
      </c>
      <c r="B955" s="67">
        <v>0</v>
      </c>
      <c r="C955" s="68"/>
    </row>
    <row r="956" spans="1:3" ht="18" customHeight="1">
      <c r="A956" s="50" t="s">
        <v>241</v>
      </c>
      <c r="B956" s="67">
        <v>0</v>
      </c>
      <c r="C956" s="68"/>
    </row>
    <row r="957" spans="1:3" ht="18" customHeight="1">
      <c r="A957" s="50" t="s">
        <v>242</v>
      </c>
      <c r="B957" s="67">
        <v>0</v>
      </c>
      <c r="C957" s="68"/>
    </row>
    <row r="958" spans="1:3" ht="18" customHeight="1">
      <c r="A958" s="50" t="s">
        <v>958</v>
      </c>
      <c r="B958" s="67">
        <v>220</v>
      </c>
      <c r="C958" s="68">
        <v>1.302</v>
      </c>
    </row>
    <row r="959" spans="1:3" ht="18" customHeight="1">
      <c r="A959" s="50" t="s">
        <v>959</v>
      </c>
      <c r="B959" s="67">
        <v>10</v>
      </c>
      <c r="C959" s="68">
        <v>1</v>
      </c>
    </row>
    <row r="960" spans="1:3" ht="18" customHeight="1">
      <c r="A960" s="50" t="s">
        <v>960</v>
      </c>
      <c r="B960" s="67">
        <v>9</v>
      </c>
      <c r="C960" s="68">
        <v>0.136</v>
      </c>
    </row>
    <row r="961" spans="1:3" ht="18" customHeight="1">
      <c r="A961" s="50" t="s">
        <v>961</v>
      </c>
      <c r="B961" s="67">
        <v>6</v>
      </c>
      <c r="C961" s="68">
        <v>1</v>
      </c>
    </row>
    <row r="962" spans="1:3" ht="18" customHeight="1">
      <c r="A962" s="50" t="s">
        <v>962</v>
      </c>
      <c r="B962" s="67">
        <v>0</v>
      </c>
      <c r="C962" s="68"/>
    </row>
    <row r="963" spans="1:3" ht="18" customHeight="1">
      <c r="A963" s="50" t="s">
        <v>963</v>
      </c>
      <c r="B963" s="67">
        <v>0</v>
      </c>
      <c r="C963" s="68"/>
    </row>
    <row r="964" spans="1:3" ht="18" customHeight="1">
      <c r="A964" s="50" t="s">
        <v>964</v>
      </c>
      <c r="B964" s="67">
        <v>243</v>
      </c>
      <c r="C964" s="68">
        <v>1.599</v>
      </c>
    </row>
    <row r="965" spans="1:3" ht="18" customHeight="1">
      <c r="A965" s="49" t="s">
        <v>965</v>
      </c>
      <c r="B965" s="67">
        <f>SUM(B966:B970)</f>
        <v>54</v>
      </c>
      <c r="C965" s="68">
        <v>0.519</v>
      </c>
    </row>
    <row r="966" spans="1:3" ht="18" customHeight="1">
      <c r="A966" s="50" t="s">
        <v>550</v>
      </c>
      <c r="B966" s="67">
        <v>4</v>
      </c>
      <c r="C966" s="68">
        <v>0.286</v>
      </c>
    </row>
    <row r="967" spans="1:3" ht="18" customHeight="1">
      <c r="A967" s="50" t="s">
        <v>966</v>
      </c>
      <c r="B967" s="67">
        <v>50</v>
      </c>
      <c r="C967" s="68">
        <v>0.556</v>
      </c>
    </row>
    <row r="968" spans="1:3" ht="18" customHeight="1">
      <c r="A968" s="50" t="s">
        <v>967</v>
      </c>
      <c r="B968" s="67">
        <v>0</v>
      </c>
      <c r="C968" s="68"/>
    </row>
    <row r="969" spans="1:3" ht="18" customHeight="1">
      <c r="A969" s="50" t="s">
        <v>968</v>
      </c>
      <c r="B969" s="67">
        <v>0</v>
      </c>
      <c r="C969" s="68"/>
    </row>
    <row r="970" spans="1:3" ht="18" customHeight="1">
      <c r="A970" s="50" t="s">
        <v>969</v>
      </c>
      <c r="B970" s="67">
        <v>0</v>
      </c>
      <c r="C970" s="68"/>
    </row>
    <row r="971" spans="1:3" ht="18" customHeight="1">
      <c r="A971" s="49" t="s">
        <v>970</v>
      </c>
      <c r="B971" s="67">
        <f>SUM(B972:B977)</f>
        <v>1830</v>
      </c>
      <c r="C971" s="68">
        <v>1.367</v>
      </c>
    </row>
    <row r="972" spans="1:3" ht="18" customHeight="1">
      <c r="A972" s="50" t="s">
        <v>971</v>
      </c>
      <c r="B972" s="67">
        <v>770</v>
      </c>
      <c r="C972" s="68">
        <v>1.077</v>
      </c>
    </row>
    <row r="973" spans="1:3" ht="18" customHeight="1">
      <c r="A973" s="50" t="s">
        <v>972</v>
      </c>
      <c r="B973" s="67">
        <v>0</v>
      </c>
      <c r="C973" s="68"/>
    </row>
    <row r="974" spans="1:3" ht="18" customHeight="1">
      <c r="A974" s="50" t="s">
        <v>973</v>
      </c>
      <c r="B974" s="67">
        <v>1060</v>
      </c>
      <c r="C974" s="68">
        <v>0.792</v>
      </c>
    </row>
    <row r="975" spans="1:3" ht="18" customHeight="1">
      <c r="A975" s="50" t="s">
        <v>974</v>
      </c>
      <c r="B975" s="67">
        <v>0</v>
      </c>
      <c r="C975" s="68"/>
    </row>
    <row r="976" spans="1:3" ht="18" customHeight="1">
      <c r="A976" s="50" t="s">
        <v>975</v>
      </c>
      <c r="B976" s="67">
        <v>0</v>
      </c>
      <c r="C976" s="68"/>
    </row>
    <row r="977" spans="1:3" ht="18" customHeight="1">
      <c r="A977" s="50" t="s">
        <v>976</v>
      </c>
      <c r="B977" s="67">
        <v>0</v>
      </c>
      <c r="C977" s="68"/>
    </row>
    <row r="978" spans="1:3" ht="18" customHeight="1">
      <c r="A978" s="49" t="s">
        <v>977</v>
      </c>
      <c r="B978" s="67">
        <f>SUM(B979:B984)</f>
        <v>14</v>
      </c>
      <c r="C978" s="68"/>
    </row>
    <row r="979" spans="1:3" ht="18" customHeight="1">
      <c r="A979" s="50" t="s">
        <v>978</v>
      </c>
      <c r="B979" s="67">
        <v>0</v>
      </c>
      <c r="C979" s="68"/>
    </row>
    <row r="980" spans="1:3" ht="18" customHeight="1">
      <c r="A980" s="50" t="s">
        <v>979</v>
      </c>
      <c r="B980" s="67">
        <v>0</v>
      </c>
      <c r="C980" s="68"/>
    </row>
    <row r="981" spans="1:3" ht="18" customHeight="1">
      <c r="A981" s="50" t="s">
        <v>980</v>
      </c>
      <c r="B981" s="67">
        <v>14</v>
      </c>
      <c r="C981" s="68"/>
    </row>
    <row r="982" spans="1:3" ht="18" customHeight="1">
      <c r="A982" s="50" t="s">
        <v>981</v>
      </c>
      <c r="B982" s="67">
        <v>0</v>
      </c>
      <c r="C982" s="68"/>
    </row>
    <row r="983" spans="1:3" ht="18" customHeight="1">
      <c r="A983" s="50" t="s">
        <v>982</v>
      </c>
      <c r="B983" s="67">
        <v>0</v>
      </c>
      <c r="C983" s="68"/>
    </row>
    <row r="984" spans="1:3" ht="18" customHeight="1">
      <c r="A984" s="50" t="s">
        <v>983</v>
      </c>
      <c r="B984" s="67">
        <v>0</v>
      </c>
      <c r="C984" s="68"/>
    </row>
    <row r="985" spans="1:3" ht="18" customHeight="1">
      <c r="A985" s="49" t="s">
        <v>984</v>
      </c>
      <c r="B985" s="67">
        <f>SUM(B986:B988)</f>
        <v>0</v>
      </c>
      <c r="C985" s="68"/>
    </row>
    <row r="986" spans="1:3" ht="18" customHeight="1">
      <c r="A986" s="50" t="s">
        <v>985</v>
      </c>
      <c r="B986" s="67">
        <v>0</v>
      </c>
      <c r="C986" s="68"/>
    </row>
    <row r="987" spans="1:3" ht="18" customHeight="1">
      <c r="A987" s="50" t="s">
        <v>986</v>
      </c>
      <c r="B987" s="67">
        <v>0</v>
      </c>
      <c r="C987" s="68"/>
    </row>
    <row r="988" spans="1:3" ht="18" customHeight="1">
      <c r="A988" s="50" t="s">
        <v>987</v>
      </c>
      <c r="B988" s="67">
        <v>0</v>
      </c>
      <c r="C988" s="68"/>
    </row>
    <row r="989" spans="1:3" ht="18" customHeight="1">
      <c r="A989" s="49" t="s">
        <v>988</v>
      </c>
      <c r="B989" s="67">
        <f>B990+B991</f>
        <v>399</v>
      </c>
      <c r="C989" s="68">
        <v>0.881</v>
      </c>
    </row>
    <row r="990" spans="1:3" ht="18" customHeight="1">
      <c r="A990" s="50" t="s">
        <v>989</v>
      </c>
      <c r="B990" s="67">
        <v>0</v>
      </c>
      <c r="C990" s="68"/>
    </row>
    <row r="991" spans="1:3" ht="18" customHeight="1">
      <c r="A991" s="50" t="s">
        <v>990</v>
      </c>
      <c r="B991" s="67">
        <v>399</v>
      </c>
      <c r="C991" s="68">
        <v>0.881</v>
      </c>
    </row>
    <row r="992" spans="1:3" ht="18" customHeight="1">
      <c r="A992" s="49" t="s">
        <v>1308</v>
      </c>
      <c r="B992" s="67">
        <f>SUM(B993,B1023,B1033,B1043,B1048,B1055,B1060)</f>
        <v>570</v>
      </c>
      <c r="C992" s="68">
        <v>1.414</v>
      </c>
    </row>
    <row r="993" spans="1:3" ht="18" customHeight="1">
      <c r="A993" s="49" t="s">
        <v>991</v>
      </c>
      <c r="B993" s="67">
        <f>SUM(B994:B1022)</f>
        <v>423</v>
      </c>
      <c r="C993" s="68">
        <v>1.09</v>
      </c>
    </row>
    <row r="994" spans="1:3" ht="18" customHeight="1">
      <c r="A994" s="50" t="s">
        <v>240</v>
      </c>
      <c r="B994" s="67">
        <v>31</v>
      </c>
      <c r="C994" s="68">
        <v>0.477</v>
      </c>
    </row>
    <row r="995" spans="1:3" ht="18" customHeight="1">
      <c r="A995" s="50" t="s">
        <v>241</v>
      </c>
      <c r="B995" s="67">
        <v>0</v>
      </c>
      <c r="C995" s="68"/>
    </row>
    <row r="996" spans="1:3" ht="18" customHeight="1">
      <c r="A996" s="50" t="s">
        <v>242</v>
      </c>
      <c r="B996" s="67">
        <v>0</v>
      </c>
      <c r="C996" s="68"/>
    </row>
    <row r="997" spans="1:3" ht="18" customHeight="1">
      <c r="A997" s="50" t="s">
        <v>992</v>
      </c>
      <c r="B997" s="67">
        <v>0</v>
      </c>
      <c r="C997" s="68"/>
    </row>
    <row r="998" spans="1:3" ht="18" customHeight="1">
      <c r="A998" s="50" t="s">
        <v>993</v>
      </c>
      <c r="B998" s="67">
        <v>3</v>
      </c>
      <c r="C998" s="68">
        <v>0.429</v>
      </c>
    </row>
    <row r="999" spans="1:3" ht="18" customHeight="1">
      <c r="A999" s="50" t="s">
        <v>994</v>
      </c>
      <c r="B999" s="67">
        <v>80</v>
      </c>
      <c r="C999" s="68">
        <v>2.222</v>
      </c>
    </row>
    <row r="1000" spans="1:3" ht="18" customHeight="1">
      <c r="A1000" s="50" t="s">
        <v>995</v>
      </c>
      <c r="B1000" s="67">
        <v>0</v>
      </c>
      <c r="C1000" s="68"/>
    </row>
    <row r="1001" spans="1:3" ht="18" customHeight="1">
      <c r="A1001" s="50" t="s">
        <v>996</v>
      </c>
      <c r="B1001" s="67">
        <v>0</v>
      </c>
      <c r="C1001" s="68"/>
    </row>
    <row r="1002" spans="1:3" ht="18" customHeight="1">
      <c r="A1002" s="50" t="s">
        <v>997</v>
      </c>
      <c r="B1002" s="67">
        <v>0</v>
      </c>
      <c r="C1002" s="68"/>
    </row>
    <row r="1003" spans="1:3" ht="18" customHeight="1">
      <c r="A1003" s="50" t="s">
        <v>998</v>
      </c>
      <c r="B1003" s="67">
        <v>0</v>
      </c>
      <c r="C1003" s="68"/>
    </row>
    <row r="1004" spans="1:3" ht="18" customHeight="1">
      <c r="A1004" s="50" t="s">
        <v>999</v>
      </c>
      <c r="B1004" s="67">
        <v>0</v>
      </c>
      <c r="C1004" s="68"/>
    </row>
    <row r="1005" spans="1:3" ht="18" customHeight="1">
      <c r="A1005" s="50" t="s">
        <v>1000</v>
      </c>
      <c r="B1005" s="67">
        <v>0</v>
      </c>
      <c r="C1005" s="68"/>
    </row>
    <row r="1006" spans="1:3" ht="18" customHeight="1">
      <c r="A1006" s="50" t="s">
        <v>1001</v>
      </c>
      <c r="B1006" s="67">
        <v>0</v>
      </c>
      <c r="C1006" s="68"/>
    </row>
    <row r="1007" spans="1:3" ht="18" customHeight="1">
      <c r="A1007" s="50" t="s">
        <v>1002</v>
      </c>
      <c r="B1007" s="67">
        <v>0</v>
      </c>
      <c r="C1007" s="68"/>
    </row>
    <row r="1008" spans="1:3" ht="18" customHeight="1">
      <c r="A1008" s="50" t="s">
        <v>1003</v>
      </c>
      <c r="B1008" s="67">
        <v>0</v>
      </c>
      <c r="C1008" s="68"/>
    </row>
    <row r="1009" spans="1:3" ht="18" customHeight="1">
      <c r="A1009" s="50" t="s">
        <v>1004</v>
      </c>
      <c r="B1009" s="67">
        <v>0</v>
      </c>
      <c r="C1009" s="68"/>
    </row>
    <row r="1010" spans="1:3" ht="18" customHeight="1">
      <c r="A1010" s="50" t="s">
        <v>1005</v>
      </c>
      <c r="B1010" s="67">
        <v>0</v>
      </c>
      <c r="C1010" s="68"/>
    </row>
    <row r="1011" spans="1:3" ht="18" customHeight="1">
      <c r="A1011" s="50" t="s">
        <v>1006</v>
      </c>
      <c r="B1011" s="67">
        <v>0</v>
      </c>
      <c r="C1011" s="68"/>
    </row>
    <row r="1012" spans="1:3" ht="18" customHeight="1">
      <c r="A1012" s="50" t="s">
        <v>1007</v>
      </c>
      <c r="B1012" s="67">
        <v>0</v>
      </c>
      <c r="C1012" s="68"/>
    </row>
    <row r="1013" spans="1:3" ht="18" customHeight="1">
      <c r="A1013" s="50" t="s">
        <v>1008</v>
      </c>
      <c r="B1013" s="67">
        <v>0</v>
      </c>
      <c r="C1013" s="68"/>
    </row>
    <row r="1014" spans="1:3" ht="18" customHeight="1">
      <c r="A1014" s="50" t="s">
        <v>1009</v>
      </c>
      <c r="B1014" s="67">
        <v>0</v>
      </c>
      <c r="C1014" s="68"/>
    </row>
    <row r="1015" spans="1:3" ht="18" customHeight="1">
      <c r="A1015" s="50" t="s">
        <v>1010</v>
      </c>
      <c r="B1015" s="67">
        <v>0</v>
      </c>
      <c r="C1015" s="68"/>
    </row>
    <row r="1016" spans="1:3" ht="18" customHeight="1">
      <c r="A1016" s="50" t="s">
        <v>1011</v>
      </c>
      <c r="B1016" s="67">
        <v>0</v>
      </c>
      <c r="C1016" s="68"/>
    </row>
    <row r="1017" spans="1:3" ht="18" customHeight="1">
      <c r="A1017" s="50" t="s">
        <v>1012</v>
      </c>
      <c r="B1017" s="67">
        <v>0</v>
      </c>
      <c r="C1017" s="68"/>
    </row>
    <row r="1018" spans="1:3" ht="18" customHeight="1">
      <c r="A1018" s="50" t="s">
        <v>1013</v>
      </c>
      <c r="B1018" s="67">
        <v>0</v>
      </c>
      <c r="C1018" s="68"/>
    </row>
    <row r="1019" spans="1:3" ht="18" customHeight="1">
      <c r="A1019" s="50" t="s">
        <v>1014</v>
      </c>
      <c r="B1019" s="67">
        <v>0</v>
      </c>
      <c r="C1019" s="68"/>
    </row>
    <row r="1020" spans="1:3" ht="18" customHeight="1">
      <c r="A1020" s="50" t="s">
        <v>1015</v>
      </c>
      <c r="B1020" s="67">
        <v>0</v>
      </c>
      <c r="C1020" s="68"/>
    </row>
    <row r="1021" spans="1:3" ht="18" customHeight="1">
      <c r="A1021" s="50" t="s">
        <v>1016</v>
      </c>
      <c r="B1021" s="67">
        <v>0</v>
      </c>
      <c r="C1021" s="68"/>
    </row>
    <row r="1022" spans="1:3" ht="18" customHeight="1">
      <c r="A1022" s="50" t="s">
        <v>1017</v>
      </c>
      <c r="B1022" s="67">
        <v>309</v>
      </c>
      <c r="C1022" s="68">
        <v>1.104</v>
      </c>
    </row>
    <row r="1023" spans="1:3" ht="18" customHeight="1">
      <c r="A1023" s="49" t="s">
        <v>1018</v>
      </c>
      <c r="B1023" s="67">
        <f>SUM(B1024:B1032)</f>
        <v>0</v>
      </c>
      <c r="C1023" s="68"/>
    </row>
    <row r="1024" spans="1:3" ht="18" customHeight="1">
      <c r="A1024" s="50" t="s">
        <v>240</v>
      </c>
      <c r="B1024" s="67">
        <v>0</v>
      </c>
      <c r="C1024" s="68"/>
    </row>
    <row r="1025" spans="1:3" ht="18" customHeight="1">
      <c r="A1025" s="50" t="s">
        <v>241</v>
      </c>
      <c r="B1025" s="67">
        <v>0</v>
      </c>
      <c r="C1025" s="68"/>
    </row>
    <row r="1026" spans="1:3" ht="18" customHeight="1">
      <c r="A1026" s="50" t="s">
        <v>242</v>
      </c>
      <c r="B1026" s="67">
        <v>0</v>
      </c>
      <c r="C1026" s="68"/>
    </row>
    <row r="1027" spans="1:3" ht="18" customHeight="1">
      <c r="A1027" s="50" t="s">
        <v>1019</v>
      </c>
      <c r="B1027" s="67">
        <v>0</v>
      </c>
      <c r="C1027" s="68"/>
    </row>
    <row r="1028" spans="1:3" ht="18" customHeight="1">
      <c r="A1028" s="50" t="s">
        <v>1020</v>
      </c>
      <c r="B1028" s="67">
        <v>0</v>
      </c>
      <c r="C1028" s="68"/>
    </row>
    <row r="1029" spans="1:3" ht="18" customHeight="1">
      <c r="A1029" s="50" t="s">
        <v>1021</v>
      </c>
      <c r="B1029" s="67">
        <v>0</v>
      </c>
      <c r="C1029" s="68"/>
    </row>
    <row r="1030" spans="1:3" ht="18" customHeight="1">
      <c r="A1030" s="50" t="s">
        <v>1022</v>
      </c>
      <c r="B1030" s="67">
        <v>0</v>
      </c>
      <c r="C1030" s="68"/>
    </row>
    <row r="1031" spans="1:3" ht="18" customHeight="1">
      <c r="A1031" s="50" t="s">
        <v>1023</v>
      </c>
      <c r="B1031" s="67">
        <v>0</v>
      </c>
      <c r="C1031" s="68"/>
    </row>
    <row r="1032" spans="1:3" ht="18" customHeight="1">
      <c r="A1032" s="50" t="s">
        <v>1024</v>
      </c>
      <c r="B1032" s="67">
        <v>0</v>
      </c>
      <c r="C1032" s="68"/>
    </row>
    <row r="1033" spans="1:3" ht="18" customHeight="1">
      <c r="A1033" s="49" t="s">
        <v>1025</v>
      </c>
      <c r="B1033" s="67">
        <f>SUM(B1034:B1042)</f>
        <v>0</v>
      </c>
      <c r="C1033" s="68"/>
    </row>
    <row r="1034" spans="1:3" ht="18" customHeight="1">
      <c r="A1034" s="50" t="s">
        <v>240</v>
      </c>
      <c r="B1034" s="67">
        <v>0</v>
      </c>
      <c r="C1034" s="68"/>
    </row>
    <row r="1035" spans="1:3" ht="18" customHeight="1">
      <c r="A1035" s="50" t="s">
        <v>241</v>
      </c>
      <c r="B1035" s="67">
        <v>0</v>
      </c>
      <c r="C1035" s="68"/>
    </row>
    <row r="1036" spans="1:3" ht="18" customHeight="1">
      <c r="A1036" s="50" t="s">
        <v>242</v>
      </c>
      <c r="B1036" s="67">
        <v>0</v>
      </c>
      <c r="C1036" s="68"/>
    </row>
    <row r="1037" spans="1:3" ht="18" customHeight="1">
      <c r="A1037" s="50" t="s">
        <v>1026</v>
      </c>
      <c r="B1037" s="67">
        <v>0</v>
      </c>
      <c r="C1037" s="68"/>
    </row>
    <row r="1038" spans="1:3" ht="18" customHeight="1">
      <c r="A1038" s="50" t="s">
        <v>1027</v>
      </c>
      <c r="B1038" s="67">
        <v>0</v>
      </c>
      <c r="C1038" s="68"/>
    </row>
    <row r="1039" spans="1:3" ht="18" customHeight="1">
      <c r="A1039" s="50" t="s">
        <v>1028</v>
      </c>
      <c r="B1039" s="67">
        <v>0</v>
      </c>
      <c r="C1039" s="68"/>
    </row>
    <row r="1040" spans="1:3" ht="18" customHeight="1">
      <c r="A1040" s="50" t="s">
        <v>1029</v>
      </c>
      <c r="B1040" s="67">
        <v>0</v>
      </c>
      <c r="C1040" s="68"/>
    </row>
    <row r="1041" spans="1:3" ht="18" customHeight="1">
      <c r="A1041" s="50" t="s">
        <v>1030</v>
      </c>
      <c r="B1041" s="67">
        <v>0</v>
      </c>
      <c r="C1041" s="68"/>
    </row>
    <row r="1042" spans="1:3" ht="18" customHeight="1">
      <c r="A1042" s="50" t="s">
        <v>1031</v>
      </c>
      <c r="B1042" s="67">
        <v>0</v>
      </c>
      <c r="C1042" s="68"/>
    </row>
    <row r="1043" spans="1:3" ht="18" customHeight="1">
      <c r="A1043" s="49" t="s">
        <v>1032</v>
      </c>
      <c r="B1043" s="67">
        <f>SUM(B1044:B1047)</f>
        <v>0</v>
      </c>
      <c r="C1043" s="68"/>
    </row>
    <row r="1044" spans="1:3" ht="18" customHeight="1">
      <c r="A1044" s="50" t="s">
        <v>1033</v>
      </c>
      <c r="B1044" s="67">
        <v>0</v>
      </c>
      <c r="C1044" s="68"/>
    </row>
    <row r="1045" spans="1:3" ht="18" customHeight="1">
      <c r="A1045" s="50" t="s">
        <v>1034</v>
      </c>
      <c r="B1045" s="67">
        <v>0</v>
      </c>
      <c r="C1045" s="68"/>
    </row>
    <row r="1046" spans="1:3" ht="18" customHeight="1">
      <c r="A1046" s="50" t="s">
        <v>1035</v>
      </c>
      <c r="B1046" s="67">
        <v>0</v>
      </c>
      <c r="C1046" s="68"/>
    </row>
    <row r="1047" spans="1:3" ht="18" customHeight="1">
      <c r="A1047" s="50" t="s">
        <v>1036</v>
      </c>
      <c r="B1047" s="67">
        <v>0</v>
      </c>
      <c r="C1047" s="68"/>
    </row>
    <row r="1048" spans="1:3" ht="18" customHeight="1">
      <c r="A1048" s="49" t="s">
        <v>1037</v>
      </c>
      <c r="B1048" s="67">
        <f>SUM(B1049:B1054)</f>
        <v>0</v>
      </c>
      <c r="C1048" s="68"/>
    </row>
    <row r="1049" spans="1:3" ht="18" customHeight="1">
      <c r="A1049" s="50" t="s">
        <v>240</v>
      </c>
      <c r="B1049" s="67">
        <v>0</v>
      </c>
      <c r="C1049" s="68"/>
    </row>
    <row r="1050" spans="1:3" ht="18" customHeight="1">
      <c r="A1050" s="50" t="s">
        <v>241</v>
      </c>
      <c r="B1050" s="67">
        <v>0</v>
      </c>
      <c r="C1050" s="68"/>
    </row>
    <row r="1051" spans="1:3" ht="18" customHeight="1">
      <c r="A1051" s="50" t="s">
        <v>242</v>
      </c>
      <c r="B1051" s="67">
        <v>0</v>
      </c>
      <c r="C1051" s="68"/>
    </row>
    <row r="1052" spans="1:3" ht="18" customHeight="1">
      <c r="A1052" s="50" t="s">
        <v>1023</v>
      </c>
      <c r="B1052" s="67">
        <v>0</v>
      </c>
      <c r="C1052" s="68"/>
    </row>
    <row r="1053" spans="1:3" ht="18" customHeight="1">
      <c r="A1053" s="50" t="s">
        <v>1038</v>
      </c>
      <c r="B1053" s="67">
        <v>0</v>
      </c>
      <c r="C1053" s="68"/>
    </row>
    <row r="1054" spans="1:3" ht="18" customHeight="1">
      <c r="A1054" s="50" t="s">
        <v>1039</v>
      </c>
      <c r="B1054" s="67">
        <v>0</v>
      </c>
      <c r="C1054" s="68"/>
    </row>
    <row r="1055" spans="1:3" ht="18" customHeight="1">
      <c r="A1055" s="49" t="s">
        <v>1040</v>
      </c>
      <c r="B1055" s="67">
        <f>SUM(B1056:B1059)</f>
        <v>28</v>
      </c>
      <c r="C1055" s="68"/>
    </row>
    <row r="1056" spans="1:3" ht="18" customHeight="1">
      <c r="A1056" s="50" t="s">
        <v>1041</v>
      </c>
      <c r="B1056" s="67">
        <v>0</v>
      </c>
      <c r="C1056" s="68"/>
    </row>
    <row r="1057" spans="1:3" ht="18" customHeight="1">
      <c r="A1057" s="50" t="s">
        <v>1042</v>
      </c>
      <c r="B1057" s="67">
        <v>0</v>
      </c>
      <c r="C1057" s="68"/>
    </row>
    <row r="1058" spans="1:3" ht="18" customHeight="1">
      <c r="A1058" s="50" t="s">
        <v>1043</v>
      </c>
      <c r="B1058" s="67">
        <v>28</v>
      </c>
      <c r="C1058" s="68"/>
    </row>
    <row r="1059" spans="1:3" ht="18" customHeight="1">
      <c r="A1059" s="50" t="s">
        <v>1044</v>
      </c>
      <c r="B1059" s="67">
        <v>0</v>
      </c>
      <c r="C1059" s="68"/>
    </row>
    <row r="1060" spans="1:3" ht="18" customHeight="1">
      <c r="A1060" s="49" t="s">
        <v>1045</v>
      </c>
      <c r="B1060" s="67">
        <f>SUM(B1061:B1062)</f>
        <v>119</v>
      </c>
      <c r="C1060" s="68"/>
    </row>
    <row r="1061" spans="1:3" ht="18" customHeight="1">
      <c r="A1061" s="50" t="s">
        <v>1046</v>
      </c>
      <c r="B1061" s="67">
        <v>0</v>
      </c>
      <c r="C1061" s="68"/>
    </row>
    <row r="1062" spans="1:3" ht="18" customHeight="1">
      <c r="A1062" s="50" t="s">
        <v>1047</v>
      </c>
      <c r="B1062" s="67">
        <v>119</v>
      </c>
      <c r="C1062" s="68"/>
    </row>
    <row r="1063" spans="1:3" ht="18" customHeight="1">
      <c r="A1063" s="49" t="s">
        <v>1309</v>
      </c>
      <c r="B1063" s="67">
        <f>SUM(B1064,B1074,B1090,B1095,B1109,B1118,B1125,B1132)</f>
        <v>5301</v>
      </c>
      <c r="C1063" s="68">
        <v>1.063</v>
      </c>
    </row>
    <row r="1064" spans="1:3" ht="18" customHeight="1">
      <c r="A1064" s="49" t="s">
        <v>1048</v>
      </c>
      <c r="B1064" s="67">
        <f>SUM(B1065:B1073)</f>
        <v>45</v>
      </c>
      <c r="C1064" s="68"/>
    </row>
    <row r="1065" spans="1:3" ht="18" customHeight="1">
      <c r="A1065" s="50" t="s">
        <v>240</v>
      </c>
      <c r="B1065" s="67">
        <v>0</v>
      </c>
      <c r="C1065" s="68"/>
    </row>
    <row r="1066" spans="1:3" ht="18" customHeight="1">
      <c r="A1066" s="50" t="s">
        <v>241</v>
      </c>
      <c r="B1066" s="67">
        <v>0</v>
      </c>
      <c r="C1066" s="68"/>
    </row>
    <row r="1067" spans="1:3" ht="18" customHeight="1">
      <c r="A1067" s="50" t="s">
        <v>242</v>
      </c>
      <c r="B1067" s="67">
        <v>0</v>
      </c>
      <c r="C1067" s="68"/>
    </row>
    <row r="1068" spans="1:3" ht="18" customHeight="1">
      <c r="A1068" s="50" t="s">
        <v>1049</v>
      </c>
      <c r="B1068" s="67">
        <v>0</v>
      </c>
      <c r="C1068" s="68"/>
    </row>
    <row r="1069" spans="1:3" ht="18" customHeight="1">
      <c r="A1069" s="50" t="s">
        <v>1050</v>
      </c>
      <c r="B1069" s="67">
        <v>0</v>
      </c>
      <c r="C1069" s="68"/>
    </row>
    <row r="1070" spans="1:3" ht="18" customHeight="1">
      <c r="A1070" s="50" t="s">
        <v>1051</v>
      </c>
      <c r="B1070" s="67">
        <v>0</v>
      </c>
      <c r="C1070" s="68"/>
    </row>
    <row r="1071" spans="1:3" ht="18" customHeight="1">
      <c r="A1071" s="50" t="s">
        <v>1052</v>
      </c>
      <c r="B1071" s="67">
        <v>0</v>
      </c>
      <c r="C1071" s="68"/>
    </row>
    <row r="1072" spans="1:3" ht="18" customHeight="1">
      <c r="A1072" s="50" t="s">
        <v>1053</v>
      </c>
      <c r="B1072" s="67">
        <v>0</v>
      </c>
      <c r="C1072" s="68"/>
    </row>
    <row r="1073" spans="1:3" ht="18" customHeight="1">
      <c r="A1073" s="50" t="s">
        <v>1054</v>
      </c>
      <c r="B1073" s="67">
        <v>45</v>
      </c>
      <c r="C1073" s="68"/>
    </row>
    <row r="1074" spans="1:3" ht="18" customHeight="1">
      <c r="A1074" s="49" t="s">
        <v>1055</v>
      </c>
      <c r="B1074" s="67">
        <f>SUM(B1075:B1089)</f>
        <v>3</v>
      </c>
      <c r="C1074" s="68">
        <v>3</v>
      </c>
    </row>
    <row r="1075" spans="1:3" ht="18" customHeight="1">
      <c r="A1075" s="50" t="s">
        <v>240</v>
      </c>
      <c r="B1075" s="67">
        <v>0</v>
      </c>
      <c r="C1075" s="68"/>
    </row>
    <row r="1076" spans="1:3" ht="18" customHeight="1">
      <c r="A1076" s="50" t="s">
        <v>241</v>
      </c>
      <c r="B1076" s="67">
        <v>0</v>
      </c>
      <c r="C1076" s="68"/>
    </row>
    <row r="1077" spans="1:3" ht="18" customHeight="1">
      <c r="A1077" s="50" t="s">
        <v>242</v>
      </c>
      <c r="B1077" s="67">
        <v>0</v>
      </c>
      <c r="C1077" s="68"/>
    </row>
    <row r="1078" spans="1:3" ht="18" customHeight="1">
      <c r="A1078" s="50" t="s">
        <v>1056</v>
      </c>
      <c r="B1078" s="67">
        <v>0</v>
      </c>
      <c r="C1078" s="68"/>
    </row>
    <row r="1079" spans="1:3" ht="18" customHeight="1">
      <c r="A1079" s="50" t="s">
        <v>1057</v>
      </c>
      <c r="B1079" s="67">
        <v>0</v>
      </c>
      <c r="C1079" s="68"/>
    </row>
    <row r="1080" spans="1:3" ht="18" customHeight="1">
      <c r="A1080" s="50" t="s">
        <v>1058</v>
      </c>
      <c r="B1080" s="67">
        <v>0</v>
      </c>
      <c r="C1080" s="68"/>
    </row>
    <row r="1081" spans="1:3" ht="18" customHeight="1">
      <c r="A1081" s="50" t="s">
        <v>1059</v>
      </c>
      <c r="B1081" s="67">
        <v>0</v>
      </c>
      <c r="C1081" s="68"/>
    </row>
    <row r="1082" spans="1:3" ht="18" customHeight="1">
      <c r="A1082" s="50" t="s">
        <v>1060</v>
      </c>
      <c r="B1082" s="67">
        <v>0</v>
      </c>
      <c r="C1082" s="68"/>
    </row>
    <row r="1083" spans="1:3" ht="18" customHeight="1">
      <c r="A1083" s="50" t="s">
        <v>1061</v>
      </c>
      <c r="B1083" s="67">
        <v>0</v>
      </c>
      <c r="C1083" s="68"/>
    </row>
    <row r="1084" spans="1:3" ht="18" customHeight="1">
      <c r="A1084" s="50" t="s">
        <v>1062</v>
      </c>
      <c r="B1084" s="67">
        <v>0</v>
      </c>
      <c r="C1084" s="68"/>
    </row>
    <row r="1085" spans="1:3" ht="18" customHeight="1">
      <c r="A1085" s="50" t="s">
        <v>1063</v>
      </c>
      <c r="B1085" s="67">
        <v>0</v>
      </c>
      <c r="C1085" s="68"/>
    </row>
    <row r="1086" spans="1:3" ht="18" customHeight="1">
      <c r="A1086" s="50" t="s">
        <v>1064</v>
      </c>
      <c r="B1086" s="67">
        <v>0</v>
      </c>
      <c r="C1086" s="68"/>
    </row>
    <row r="1087" spans="1:3" ht="18" customHeight="1">
      <c r="A1087" s="50" t="s">
        <v>1065</v>
      </c>
      <c r="B1087" s="67">
        <v>0</v>
      </c>
      <c r="C1087" s="68"/>
    </row>
    <row r="1088" spans="1:3" ht="18" customHeight="1">
      <c r="A1088" s="50" t="s">
        <v>1066</v>
      </c>
      <c r="B1088" s="67">
        <v>0</v>
      </c>
      <c r="C1088" s="68"/>
    </row>
    <row r="1089" spans="1:3" ht="18" customHeight="1">
      <c r="A1089" s="50" t="s">
        <v>1067</v>
      </c>
      <c r="B1089" s="67">
        <v>3</v>
      </c>
      <c r="C1089" s="68">
        <v>3</v>
      </c>
    </row>
    <row r="1090" spans="1:3" ht="18" customHeight="1">
      <c r="A1090" s="49" t="s">
        <v>1068</v>
      </c>
      <c r="B1090" s="67">
        <f>SUM(B1091:B1094)</f>
        <v>0</v>
      </c>
      <c r="C1090" s="68"/>
    </row>
    <row r="1091" spans="1:3" ht="18" customHeight="1">
      <c r="A1091" s="50" t="s">
        <v>240</v>
      </c>
      <c r="B1091" s="67">
        <v>0</v>
      </c>
      <c r="C1091" s="68"/>
    </row>
    <row r="1092" spans="1:3" ht="18" customHeight="1">
      <c r="A1092" s="50" t="s">
        <v>241</v>
      </c>
      <c r="B1092" s="67">
        <v>0</v>
      </c>
      <c r="C1092" s="68"/>
    </row>
    <row r="1093" spans="1:3" ht="18" customHeight="1">
      <c r="A1093" s="50" t="s">
        <v>242</v>
      </c>
      <c r="B1093" s="67">
        <v>0</v>
      </c>
      <c r="C1093" s="68"/>
    </row>
    <row r="1094" spans="1:3" ht="18" customHeight="1">
      <c r="A1094" s="50" t="s">
        <v>1069</v>
      </c>
      <c r="B1094" s="67">
        <v>0</v>
      </c>
      <c r="C1094" s="68"/>
    </row>
    <row r="1095" spans="1:3" ht="18" customHeight="1">
      <c r="A1095" s="49" t="s">
        <v>1070</v>
      </c>
      <c r="B1095" s="67">
        <f>SUM(B1096:B1108)</f>
        <v>0</v>
      </c>
      <c r="C1095" s="68"/>
    </row>
    <row r="1096" spans="1:3" ht="18" customHeight="1">
      <c r="A1096" s="50" t="s">
        <v>240</v>
      </c>
      <c r="B1096" s="67">
        <v>0</v>
      </c>
      <c r="C1096" s="68"/>
    </row>
    <row r="1097" spans="1:3" ht="18" customHeight="1">
      <c r="A1097" s="50" t="s">
        <v>241</v>
      </c>
      <c r="B1097" s="67">
        <v>0</v>
      </c>
      <c r="C1097" s="68"/>
    </row>
    <row r="1098" spans="1:3" ht="18" customHeight="1">
      <c r="A1098" s="50" t="s">
        <v>242</v>
      </c>
      <c r="B1098" s="67">
        <v>0</v>
      </c>
      <c r="C1098" s="68"/>
    </row>
    <row r="1099" spans="1:3" ht="18" customHeight="1">
      <c r="A1099" s="50" t="s">
        <v>1071</v>
      </c>
      <c r="B1099" s="67">
        <v>0</v>
      </c>
      <c r="C1099" s="68"/>
    </row>
    <row r="1100" spans="1:3" ht="18" customHeight="1">
      <c r="A1100" s="50" t="s">
        <v>1072</v>
      </c>
      <c r="B1100" s="67">
        <v>0</v>
      </c>
      <c r="C1100" s="68"/>
    </row>
    <row r="1101" spans="1:3" ht="18" customHeight="1">
      <c r="A1101" s="50" t="s">
        <v>1073</v>
      </c>
      <c r="B1101" s="67">
        <v>0</v>
      </c>
      <c r="C1101" s="68"/>
    </row>
    <row r="1102" spans="1:3" ht="18" customHeight="1">
      <c r="A1102" s="50" t="s">
        <v>1074</v>
      </c>
      <c r="B1102" s="67">
        <v>0</v>
      </c>
      <c r="C1102" s="68"/>
    </row>
    <row r="1103" spans="1:3" ht="18" customHeight="1">
      <c r="A1103" s="50" t="s">
        <v>1075</v>
      </c>
      <c r="B1103" s="67">
        <v>0</v>
      </c>
      <c r="C1103" s="68"/>
    </row>
    <row r="1104" spans="1:3" ht="18" customHeight="1">
      <c r="A1104" s="50" t="s">
        <v>1076</v>
      </c>
      <c r="B1104" s="67">
        <v>0</v>
      </c>
      <c r="C1104" s="68"/>
    </row>
    <row r="1105" spans="1:3" ht="18" customHeight="1">
      <c r="A1105" s="50" t="s">
        <v>1077</v>
      </c>
      <c r="B1105" s="67">
        <v>0</v>
      </c>
      <c r="C1105" s="68"/>
    </row>
    <row r="1106" spans="1:3" ht="18" customHeight="1">
      <c r="A1106" s="50" t="s">
        <v>1023</v>
      </c>
      <c r="B1106" s="67">
        <v>0</v>
      </c>
      <c r="C1106" s="68"/>
    </row>
    <row r="1107" spans="1:3" ht="18" customHeight="1">
      <c r="A1107" s="50" t="s">
        <v>1078</v>
      </c>
      <c r="B1107" s="67">
        <v>0</v>
      </c>
      <c r="C1107" s="68"/>
    </row>
    <row r="1108" spans="1:3" ht="18" customHeight="1">
      <c r="A1108" s="50" t="s">
        <v>1079</v>
      </c>
      <c r="B1108" s="67">
        <v>0</v>
      </c>
      <c r="C1108" s="68"/>
    </row>
    <row r="1109" spans="1:3" ht="18" customHeight="1">
      <c r="A1109" s="49" t="s">
        <v>1080</v>
      </c>
      <c r="B1109" s="67">
        <f>SUM(B1110:B1117)</f>
        <v>286</v>
      </c>
      <c r="C1109" s="68">
        <v>1.048</v>
      </c>
    </row>
    <row r="1110" spans="1:3" ht="18" customHeight="1">
      <c r="A1110" s="50" t="s">
        <v>240</v>
      </c>
      <c r="B1110" s="67">
        <v>68</v>
      </c>
      <c r="C1110" s="68">
        <v>0.861</v>
      </c>
    </row>
    <row r="1111" spans="1:3" ht="18" customHeight="1">
      <c r="A1111" s="50" t="s">
        <v>241</v>
      </c>
      <c r="B1111" s="67">
        <v>0</v>
      </c>
      <c r="C1111" s="68"/>
    </row>
    <row r="1112" spans="1:3" ht="18" customHeight="1">
      <c r="A1112" s="50" t="s">
        <v>242</v>
      </c>
      <c r="B1112" s="67">
        <v>0</v>
      </c>
      <c r="C1112" s="68"/>
    </row>
    <row r="1113" spans="1:3" ht="18" customHeight="1">
      <c r="A1113" s="50" t="s">
        <v>1081</v>
      </c>
      <c r="B1113" s="67">
        <v>0</v>
      </c>
      <c r="C1113" s="68"/>
    </row>
    <row r="1114" spans="1:3" ht="18" customHeight="1">
      <c r="A1114" s="50" t="s">
        <v>1082</v>
      </c>
      <c r="B1114" s="67">
        <v>0</v>
      </c>
      <c r="C1114" s="68"/>
    </row>
    <row r="1115" spans="1:3" ht="18" customHeight="1">
      <c r="A1115" s="50" t="s">
        <v>1083</v>
      </c>
      <c r="B1115" s="67">
        <v>105</v>
      </c>
      <c r="C1115" s="68">
        <v>1.75</v>
      </c>
    </row>
    <row r="1116" spans="1:3" ht="18" customHeight="1">
      <c r="A1116" s="50" t="s">
        <v>1084</v>
      </c>
      <c r="B1116" s="67">
        <v>0</v>
      </c>
      <c r="C1116" s="68"/>
    </row>
    <row r="1117" spans="1:3" ht="18" customHeight="1">
      <c r="A1117" s="50" t="s">
        <v>1085</v>
      </c>
      <c r="B1117" s="67">
        <v>113</v>
      </c>
      <c r="C1117" s="68">
        <v>0.843</v>
      </c>
    </row>
    <row r="1118" spans="1:3" ht="18" customHeight="1">
      <c r="A1118" s="49" t="s">
        <v>1086</v>
      </c>
      <c r="B1118" s="67">
        <f>SUM(B1119:B1124)</f>
        <v>0</v>
      </c>
      <c r="C1118" s="68"/>
    </row>
    <row r="1119" spans="1:3" ht="18" customHeight="1">
      <c r="A1119" s="50" t="s">
        <v>240</v>
      </c>
      <c r="B1119" s="67">
        <v>0</v>
      </c>
      <c r="C1119" s="68"/>
    </row>
    <row r="1120" spans="1:3" ht="18" customHeight="1">
      <c r="A1120" s="50" t="s">
        <v>241</v>
      </c>
      <c r="B1120" s="67">
        <v>0</v>
      </c>
      <c r="C1120" s="68"/>
    </row>
    <row r="1121" spans="1:3" ht="18" customHeight="1">
      <c r="A1121" s="50" t="s">
        <v>242</v>
      </c>
      <c r="B1121" s="67">
        <v>0</v>
      </c>
      <c r="C1121" s="68"/>
    </row>
    <row r="1122" spans="1:3" ht="18" customHeight="1">
      <c r="A1122" s="50" t="s">
        <v>1087</v>
      </c>
      <c r="B1122" s="67">
        <v>0</v>
      </c>
      <c r="C1122" s="68"/>
    </row>
    <row r="1123" spans="1:3" ht="18" customHeight="1">
      <c r="A1123" s="50" t="s">
        <v>1088</v>
      </c>
      <c r="B1123" s="67">
        <v>0</v>
      </c>
      <c r="C1123" s="68"/>
    </row>
    <row r="1124" spans="1:3" ht="18" customHeight="1">
      <c r="A1124" s="50" t="s">
        <v>1089</v>
      </c>
      <c r="B1124" s="67">
        <v>0</v>
      </c>
      <c r="C1124" s="68"/>
    </row>
    <row r="1125" spans="1:3" ht="18" customHeight="1">
      <c r="A1125" s="49" t="s">
        <v>1090</v>
      </c>
      <c r="B1125" s="67">
        <f>SUM(B1126:B1131)</f>
        <v>3394</v>
      </c>
      <c r="C1125" s="68">
        <v>0.745</v>
      </c>
    </row>
    <row r="1126" spans="1:3" ht="18" customHeight="1">
      <c r="A1126" s="50" t="s">
        <v>240</v>
      </c>
      <c r="B1126" s="67">
        <v>0</v>
      </c>
      <c r="C1126" s="68"/>
    </row>
    <row r="1127" spans="1:3" ht="18" customHeight="1">
      <c r="A1127" s="50" t="s">
        <v>241</v>
      </c>
      <c r="B1127" s="67">
        <v>0</v>
      </c>
      <c r="C1127" s="68"/>
    </row>
    <row r="1128" spans="1:3" ht="18" customHeight="1">
      <c r="A1128" s="50" t="s">
        <v>242</v>
      </c>
      <c r="B1128" s="67">
        <v>0</v>
      </c>
      <c r="C1128" s="68"/>
    </row>
    <row r="1129" spans="1:3" ht="18" customHeight="1">
      <c r="A1129" s="50" t="s">
        <v>1091</v>
      </c>
      <c r="B1129" s="67">
        <v>0</v>
      </c>
      <c r="C1129" s="68"/>
    </row>
    <row r="1130" spans="1:3" ht="18" customHeight="1">
      <c r="A1130" s="50" t="s">
        <v>1092</v>
      </c>
      <c r="B1130" s="67">
        <v>155</v>
      </c>
      <c r="C1130" s="68">
        <v>0.735</v>
      </c>
    </row>
    <row r="1131" spans="1:3" ht="18" customHeight="1">
      <c r="A1131" s="50" t="s">
        <v>1093</v>
      </c>
      <c r="B1131" s="67">
        <v>3239</v>
      </c>
      <c r="C1131" s="68">
        <v>0.745</v>
      </c>
    </row>
    <row r="1132" spans="1:3" ht="18" customHeight="1">
      <c r="A1132" s="49" t="s">
        <v>1094</v>
      </c>
      <c r="B1132" s="67">
        <f>SUM(B1133:B1138)</f>
        <v>1573</v>
      </c>
      <c r="C1132" s="68">
        <v>10.848</v>
      </c>
    </row>
    <row r="1133" spans="1:3" ht="18" customHeight="1">
      <c r="A1133" s="50" t="s">
        <v>1095</v>
      </c>
      <c r="B1133" s="67">
        <v>0</v>
      </c>
      <c r="C1133" s="68"/>
    </row>
    <row r="1134" spans="1:3" ht="18" customHeight="1">
      <c r="A1134" s="50" t="s">
        <v>1096</v>
      </c>
      <c r="B1134" s="67">
        <v>0</v>
      </c>
      <c r="C1134" s="68"/>
    </row>
    <row r="1135" spans="1:3" ht="18" customHeight="1">
      <c r="A1135" s="50" t="s">
        <v>1097</v>
      </c>
      <c r="B1135" s="67">
        <v>0</v>
      </c>
      <c r="C1135" s="68"/>
    </row>
    <row r="1136" spans="1:3" ht="18" customHeight="1">
      <c r="A1136" s="50" t="s">
        <v>1098</v>
      </c>
      <c r="B1136" s="67">
        <v>0</v>
      </c>
      <c r="C1136" s="68"/>
    </row>
    <row r="1137" spans="1:3" ht="18" customHeight="1">
      <c r="A1137" s="50" t="s">
        <v>1099</v>
      </c>
      <c r="B1137" s="67">
        <v>0</v>
      </c>
      <c r="C1137" s="68"/>
    </row>
    <row r="1138" spans="1:3" ht="18" customHeight="1">
      <c r="A1138" s="50" t="s">
        <v>1100</v>
      </c>
      <c r="B1138" s="67">
        <v>1573</v>
      </c>
      <c r="C1138" s="68">
        <v>10.848</v>
      </c>
    </row>
    <row r="1139" spans="1:3" ht="18" customHeight="1">
      <c r="A1139" s="49" t="s">
        <v>1310</v>
      </c>
      <c r="B1139" s="67">
        <f>SUM(B1140,B1150,B1157,B1163)</f>
        <v>1222</v>
      </c>
      <c r="C1139" s="68">
        <v>1.129</v>
      </c>
    </row>
    <row r="1140" spans="1:3" ht="18" customHeight="1">
      <c r="A1140" s="49" t="s">
        <v>1101</v>
      </c>
      <c r="B1140" s="67">
        <f>SUM(B1141:B1149)</f>
        <v>73</v>
      </c>
      <c r="C1140" s="68">
        <v>0.445</v>
      </c>
    </row>
    <row r="1141" spans="1:3" ht="18" customHeight="1">
      <c r="A1141" s="50" t="s">
        <v>240</v>
      </c>
      <c r="B1141" s="67">
        <v>0</v>
      </c>
      <c r="C1141" s="68"/>
    </row>
    <row r="1142" spans="1:3" ht="18" customHeight="1">
      <c r="A1142" s="50" t="s">
        <v>241</v>
      </c>
      <c r="B1142" s="67">
        <v>0</v>
      </c>
      <c r="C1142" s="68"/>
    </row>
    <row r="1143" spans="1:3" ht="18" customHeight="1">
      <c r="A1143" s="50" t="s">
        <v>242</v>
      </c>
      <c r="B1143" s="67">
        <v>0</v>
      </c>
      <c r="C1143" s="68"/>
    </row>
    <row r="1144" spans="1:3" ht="18" customHeight="1">
      <c r="A1144" s="50" t="s">
        <v>1102</v>
      </c>
      <c r="B1144" s="67">
        <v>0</v>
      </c>
      <c r="C1144" s="68"/>
    </row>
    <row r="1145" spans="1:3" ht="18" customHeight="1">
      <c r="A1145" s="50" t="s">
        <v>1103</v>
      </c>
      <c r="B1145" s="67">
        <v>0</v>
      </c>
      <c r="C1145" s="68"/>
    </row>
    <row r="1146" spans="1:3" ht="18" customHeight="1">
      <c r="A1146" s="50" t="s">
        <v>1104</v>
      </c>
      <c r="B1146" s="67">
        <v>0</v>
      </c>
      <c r="C1146" s="68"/>
    </row>
    <row r="1147" spans="1:3" ht="18" customHeight="1">
      <c r="A1147" s="50" t="s">
        <v>1105</v>
      </c>
      <c r="B1147" s="67">
        <v>0</v>
      </c>
      <c r="C1147" s="68"/>
    </row>
    <row r="1148" spans="1:3" ht="18" customHeight="1">
      <c r="A1148" s="50" t="s">
        <v>249</v>
      </c>
      <c r="B1148" s="67">
        <v>0</v>
      </c>
      <c r="C1148" s="68"/>
    </row>
    <row r="1149" spans="1:3" ht="18" customHeight="1">
      <c r="A1149" s="50" t="s">
        <v>1106</v>
      </c>
      <c r="B1149" s="67">
        <v>73</v>
      </c>
      <c r="C1149" s="68">
        <v>0.445</v>
      </c>
    </row>
    <row r="1150" spans="1:3" ht="18" customHeight="1">
      <c r="A1150" s="49" t="s">
        <v>1107</v>
      </c>
      <c r="B1150" s="67">
        <f>SUM(B1151:B1156)</f>
        <v>165</v>
      </c>
      <c r="C1150" s="68">
        <v>1.25</v>
      </c>
    </row>
    <row r="1151" spans="1:3" ht="18" customHeight="1">
      <c r="A1151" s="50" t="s">
        <v>240</v>
      </c>
      <c r="B1151" s="67">
        <v>0</v>
      </c>
      <c r="C1151" s="68"/>
    </row>
    <row r="1152" spans="1:3" ht="18" customHeight="1">
      <c r="A1152" s="50" t="s">
        <v>241</v>
      </c>
      <c r="B1152" s="67">
        <v>0</v>
      </c>
      <c r="C1152" s="68"/>
    </row>
    <row r="1153" spans="1:3" ht="18" customHeight="1">
      <c r="A1153" s="50" t="s">
        <v>242</v>
      </c>
      <c r="B1153" s="67">
        <v>0</v>
      </c>
      <c r="C1153" s="68"/>
    </row>
    <row r="1154" spans="1:3" ht="18" customHeight="1">
      <c r="A1154" s="50" t="s">
        <v>1108</v>
      </c>
      <c r="B1154" s="67">
        <v>6</v>
      </c>
      <c r="C1154" s="68"/>
    </row>
    <row r="1155" spans="1:3" ht="18" customHeight="1">
      <c r="A1155" s="50" t="s">
        <v>1109</v>
      </c>
      <c r="B1155" s="67">
        <v>0</v>
      </c>
      <c r="C1155" s="68"/>
    </row>
    <row r="1156" spans="1:3" ht="18" customHeight="1">
      <c r="A1156" s="50" t="s">
        <v>1110</v>
      </c>
      <c r="B1156" s="67">
        <v>159</v>
      </c>
      <c r="C1156" s="68">
        <v>1.205</v>
      </c>
    </row>
    <row r="1157" spans="1:3" ht="18" customHeight="1">
      <c r="A1157" s="49" t="s">
        <v>1111</v>
      </c>
      <c r="B1157" s="67">
        <f>SUM(B1158:B1162)</f>
        <v>984</v>
      </c>
      <c r="C1157" s="68">
        <v>1.252</v>
      </c>
    </row>
    <row r="1158" spans="1:3" ht="18" customHeight="1">
      <c r="A1158" s="50" t="s">
        <v>240</v>
      </c>
      <c r="B1158" s="67">
        <v>0</v>
      </c>
      <c r="C1158" s="68"/>
    </row>
    <row r="1159" spans="1:3" ht="18" customHeight="1">
      <c r="A1159" s="50" t="s">
        <v>241</v>
      </c>
      <c r="B1159" s="67">
        <v>0</v>
      </c>
      <c r="C1159" s="68"/>
    </row>
    <row r="1160" spans="1:3" ht="18" customHeight="1">
      <c r="A1160" s="50" t="s">
        <v>242</v>
      </c>
      <c r="B1160" s="67">
        <v>0</v>
      </c>
      <c r="C1160" s="68"/>
    </row>
    <row r="1161" spans="1:3" ht="18" customHeight="1">
      <c r="A1161" s="50" t="s">
        <v>1112</v>
      </c>
      <c r="B1161" s="67">
        <v>0</v>
      </c>
      <c r="C1161" s="68"/>
    </row>
    <row r="1162" spans="1:3" ht="18" customHeight="1">
      <c r="A1162" s="50" t="s">
        <v>1113</v>
      </c>
      <c r="B1162" s="67">
        <v>984</v>
      </c>
      <c r="C1162" s="68">
        <v>1.252</v>
      </c>
    </row>
    <row r="1163" spans="1:3" ht="18" customHeight="1">
      <c r="A1163" s="49" t="s">
        <v>1114</v>
      </c>
      <c r="B1163" s="67">
        <f>SUM(B1164:B1165)</f>
        <v>0</v>
      </c>
      <c r="C1163" s="68"/>
    </row>
    <row r="1164" spans="1:3" ht="18" customHeight="1">
      <c r="A1164" s="50" t="s">
        <v>1115</v>
      </c>
      <c r="B1164" s="67">
        <v>0</v>
      </c>
      <c r="C1164" s="68"/>
    </row>
    <row r="1165" spans="1:3" ht="18" customHeight="1">
      <c r="A1165" s="50" t="s">
        <v>1116</v>
      </c>
      <c r="B1165" s="67">
        <v>0</v>
      </c>
      <c r="C1165" s="68"/>
    </row>
    <row r="1166" spans="1:3" ht="18" customHeight="1">
      <c r="A1166" s="49" t="s">
        <v>1311</v>
      </c>
      <c r="B1166" s="67">
        <f>SUM(B1167,B1174,B1184,B1190,B1193)</f>
        <v>0</v>
      </c>
      <c r="C1166" s="68"/>
    </row>
    <row r="1167" spans="1:3" ht="18" customHeight="1">
      <c r="A1167" s="49" t="s">
        <v>1117</v>
      </c>
      <c r="B1167" s="67">
        <f>SUM(B1168:B1173)</f>
        <v>0</v>
      </c>
      <c r="C1167" s="68"/>
    </row>
    <row r="1168" spans="1:3" ht="18" customHeight="1">
      <c r="A1168" s="50" t="s">
        <v>240</v>
      </c>
      <c r="B1168" s="67">
        <v>0</v>
      </c>
      <c r="C1168" s="68"/>
    </row>
    <row r="1169" spans="1:3" ht="18" customHeight="1">
      <c r="A1169" s="50" t="s">
        <v>241</v>
      </c>
      <c r="B1169" s="67">
        <v>0</v>
      </c>
      <c r="C1169" s="68"/>
    </row>
    <row r="1170" spans="1:3" ht="18" customHeight="1">
      <c r="A1170" s="50" t="s">
        <v>242</v>
      </c>
      <c r="B1170" s="67">
        <v>0</v>
      </c>
      <c r="C1170" s="68"/>
    </row>
    <row r="1171" spans="1:3" ht="18" customHeight="1">
      <c r="A1171" s="50" t="s">
        <v>1118</v>
      </c>
      <c r="B1171" s="67">
        <v>0</v>
      </c>
      <c r="C1171" s="68"/>
    </row>
    <row r="1172" spans="1:3" ht="18" customHeight="1">
      <c r="A1172" s="50" t="s">
        <v>249</v>
      </c>
      <c r="B1172" s="67">
        <v>0</v>
      </c>
      <c r="C1172" s="68"/>
    </row>
    <row r="1173" spans="1:3" ht="18" customHeight="1">
      <c r="A1173" s="50" t="s">
        <v>1119</v>
      </c>
      <c r="B1173" s="67">
        <v>0</v>
      </c>
      <c r="C1173" s="68"/>
    </row>
    <row r="1174" spans="1:3" ht="18" customHeight="1">
      <c r="A1174" s="49" t="s">
        <v>1120</v>
      </c>
      <c r="B1174" s="67">
        <f>SUM(B1175:B1183)</f>
        <v>0</v>
      </c>
      <c r="C1174" s="68"/>
    </row>
    <row r="1175" spans="1:3" ht="18" customHeight="1">
      <c r="A1175" s="50" t="s">
        <v>1121</v>
      </c>
      <c r="B1175" s="67">
        <v>0</v>
      </c>
      <c r="C1175" s="68"/>
    </row>
    <row r="1176" spans="1:3" ht="18" customHeight="1">
      <c r="A1176" s="50" t="s">
        <v>1122</v>
      </c>
      <c r="B1176" s="67">
        <v>0</v>
      </c>
      <c r="C1176" s="68"/>
    </row>
    <row r="1177" spans="1:3" ht="18" customHeight="1">
      <c r="A1177" s="50" t="s">
        <v>1123</v>
      </c>
      <c r="B1177" s="67">
        <v>0</v>
      </c>
      <c r="C1177" s="68"/>
    </row>
    <row r="1178" spans="1:3" ht="18" customHeight="1">
      <c r="A1178" s="50" t="s">
        <v>1124</v>
      </c>
      <c r="B1178" s="67">
        <v>0</v>
      </c>
      <c r="C1178" s="68"/>
    </row>
    <row r="1179" spans="1:3" ht="18" customHeight="1">
      <c r="A1179" s="50" t="s">
        <v>1125</v>
      </c>
      <c r="B1179" s="67">
        <v>0</v>
      </c>
      <c r="C1179" s="68"/>
    </row>
    <row r="1180" spans="1:3" ht="18" customHeight="1">
      <c r="A1180" s="50" t="s">
        <v>1126</v>
      </c>
      <c r="B1180" s="67">
        <v>0</v>
      </c>
      <c r="C1180" s="68"/>
    </row>
    <row r="1181" spans="1:3" ht="18" customHeight="1">
      <c r="A1181" s="50" t="s">
        <v>1127</v>
      </c>
      <c r="B1181" s="67">
        <v>0</v>
      </c>
      <c r="C1181" s="68"/>
    </row>
    <row r="1182" spans="1:3" ht="18" customHeight="1">
      <c r="A1182" s="50" t="s">
        <v>1128</v>
      </c>
      <c r="B1182" s="67">
        <v>0</v>
      </c>
      <c r="C1182" s="68"/>
    </row>
    <row r="1183" spans="1:3" ht="18" customHeight="1">
      <c r="A1183" s="50" t="s">
        <v>1129</v>
      </c>
      <c r="B1183" s="67">
        <v>0</v>
      </c>
      <c r="C1183" s="68"/>
    </row>
    <row r="1184" spans="1:3" ht="18" customHeight="1">
      <c r="A1184" s="49" t="s">
        <v>1130</v>
      </c>
      <c r="B1184" s="67">
        <f>SUM(B1185:B1189)</f>
        <v>0</v>
      </c>
      <c r="C1184" s="68"/>
    </row>
    <row r="1185" spans="1:3" ht="18" customHeight="1">
      <c r="A1185" s="50" t="s">
        <v>1131</v>
      </c>
      <c r="B1185" s="67">
        <v>0</v>
      </c>
      <c r="C1185" s="68"/>
    </row>
    <row r="1186" spans="1:3" ht="18" customHeight="1">
      <c r="A1186" s="50" t="s">
        <v>1132</v>
      </c>
      <c r="B1186" s="67">
        <v>0</v>
      </c>
      <c r="C1186" s="68"/>
    </row>
    <row r="1187" spans="1:3" ht="18" customHeight="1">
      <c r="A1187" s="50" t="s">
        <v>1133</v>
      </c>
      <c r="B1187" s="67">
        <v>0</v>
      </c>
      <c r="C1187" s="68"/>
    </row>
    <row r="1188" spans="1:3" ht="18" customHeight="1">
      <c r="A1188" s="50" t="s">
        <v>1134</v>
      </c>
      <c r="B1188" s="67">
        <v>0</v>
      </c>
      <c r="C1188" s="68"/>
    </row>
    <row r="1189" spans="1:3" ht="18" customHeight="1">
      <c r="A1189" s="50" t="s">
        <v>1135</v>
      </c>
      <c r="B1189" s="67">
        <v>0</v>
      </c>
      <c r="C1189" s="68"/>
    </row>
    <row r="1190" spans="1:3" ht="18" customHeight="1">
      <c r="A1190" s="49" t="s">
        <v>1136</v>
      </c>
      <c r="B1190" s="67">
        <f>SUM(B1191:B1192)</f>
        <v>0</v>
      </c>
      <c r="C1190" s="68"/>
    </row>
    <row r="1191" spans="1:3" ht="18" customHeight="1">
      <c r="A1191" s="50" t="s">
        <v>1137</v>
      </c>
      <c r="B1191" s="67">
        <v>0</v>
      </c>
      <c r="C1191" s="68"/>
    </row>
    <row r="1192" spans="1:3" ht="18" customHeight="1">
      <c r="A1192" s="50" t="s">
        <v>1138</v>
      </c>
      <c r="B1192" s="67">
        <v>0</v>
      </c>
      <c r="C1192" s="68"/>
    </row>
    <row r="1193" spans="1:3" ht="18" customHeight="1">
      <c r="A1193" s="49" t="s">
        <v>1139</v>
      </c>
      <c r="B1193" s="67">
        <f>B1194</f>
        <v>0</v>
      </c>
      <c r="C1193" s="68"/>
    </row>
    <row r="1194" spans="1:3" ht="18" customHeight="1">
      <c r="A1194" s="50" t="s">
        <v>1140</v>
      </c>
      <c r="B1194" s="67">
        <v>0</v>
      </c>
      <c r="C1194" s="68"/>
    </row>
    <row r="1195" spans="1:3" ht="18" customHeight="1">
      <c r="A1195" s="49" t="s">
        <v>1312</v>
      </c>
      <c r="B1195" s="67">
        <f>SUM(B1196:B1204)</f>
        <v>0</v>
      </c>
      <c r="C1195" s="68"/>
    </row>
    <row r="1196" spans="1:3" ht="18" customHeight="1">
      <c r="A1196" s="49" t="s">
        <v>1141</v>
      </c>
      <c r="B1196" s="67">
        <v>0</v>
      </c>
      <c r="C1196" s="68"/>
    </row>
    <row r="1197" spans="1:3" ht="18" customHeight="1">
      <c r="A1197" s="49" t="s">
        <v>1142</v>
      </c>
      <c r="B1197" s="67">
        <v>0</v>
      </c>
      <c r="C1197" s="68"/>
    </row>
    <row r="1198" spans="1:3" ht="18" customHeight="1">
      <c r="A1198" s="49" t="s">
        <v>1143</v>
      </c>
      <c r="B1198" s="67">
        <v>0</v>
      </c>
      <c r="C1198" s="68"/>
    </row>
    <row r="1199" spans="1:3" ht="18" customHeight="1">
      <c r="A1199" s="49" t="s">
        <v>1144</v>
      </c>
      <c r="B1199" s="67">
        <v>0</v>
      </c>
      <c r="C1199" s="68"/>
    </row>
    <row r="1200" spans="1:3" ht="18" customHeight="1">
      <c r="A1200" s="49" t="s">
        <v>1145</v>
      </c>
      <c r="B1200" s="67">
        <v>0</v>
      </c>
      <c r="C1200" s="68"/>
    </row>
    <row r="1201" spans="1:3" ht="18" customHeight="1">
      <c r="A1201" s="49" t="s">
        <v>878</v>
      </c>
      <c r="B1201" s="67">
        <v>0</v>
      </c>
      <c r="C1201" s="68"/>
    </row>
    <row r="1202" spans="1:3" ht="18" customHeight="1">
      <c r="A1202" s="49" t="s">
        <v>1146</v>
      </c>
      <c r="B1202" s="67">
        <v>0</v>
      </c>
      <c r="C1202" s="68"/>
    </row>
    <row r="1203" spans="1:3" ht="18" customHeight="1">
      <c r="A1203" s="49" t="s">
        <v>1147</v>
      </c>
      <c r="B1203" s="67">
        <v>0</v>
      </c>
      <c r="C1203" s="68"/>
    </row>
    <row r="1204" spans="1:3" ht="18" customHeight="1">
      <c r="A1204" s="49" t="s">
        <v>1148</v>
      </c>
      <c r="B1204" s="67">
        <v>0</v>
      </c>
      <c r="C1204" s="68"/>
    </row>
    <row r="1205" spans="1:3" ht="18" customHeight="1">
      <c r="A1205" s="49" t="s">
        <v>1313</v>
      </c>
      <c r="B1205" s="67">
        <f>SUM(B1206,B1226,B1246,B1255,B1268,B1283)</f>
        <v>1046</v>
      </c>
      <c r="C1205" s="68">
        <v>1.402</v>
      </c>
    </row>
    <row r="1206" spans="1:3" ht="18" customHeight="1">
      <c r="A1206" s="49" t="s">
        <v>1149</v>
      </c>
      <c r="B1206" s="67">
        <f>SUM(B1207:B1225)</f>
        <v>970</v>
      </c>
      <c r="C1206" s="68">
        <v>1.54</v>
      </c>
    </row>
    <row r="1207" spans="1:3" ht="18" customHeight="1">
      <c r="A1207" s="50" t="s">
        <v>240</v>
      </c>
      <c r="B1207" s="67">
        <v>379</v>
      </c>
      <c r="C1207" s="68">
        <v>2.596</v>
      </c>
    </row>
    <row r="1208" spans="1:3" ht="18" customHeight="1">
      <c r="A1208" s="50" t="s">
        <v>241</v>
      </c>
      <c r="B1208" s="67">
        <v>0</v>
      </c>
      <c r="C1208" s="68"/>
    </row>
    <row r="1209" spans="1:3" ht="18" customHeight="1">
      <c r="A1209" s="50" t="s">
        <v>242</v>
      </c>
      <c r="B1209" s="67">
        <v>0</v>
      </c>
      <c r="C1209" s="68"/>
    </row>
    <row r="1210" spans="1:3" ht="18" customHeight="1">
      <c r="A1210" s="50" t="s">
        <v>1150</v>
      </c>
      <c r="B1210" s="67">
        <v>0</v>
      </c>
      <c r="C1210" s="68"/>
    </row>
    <row r="1211" spans="1:3" ht="18" customHeight="1">
      <c r="A1211" s="50" t="s">
        <v>1151</v>
      </c>
      <c r="B1211" s="67">
        <v>0</v>
      </c>
      <c r="C1211" s="68"/>
    </row>
    <row r="1212" spans="1:3" ht="18" customHeight="1">
      <c r="A1212" s="50" t="s">
        <v>1152</v>
      </c>
      <c r="B1212" s="67">
        <v>0</v>
      </c>
      <c r="C1212" s="68"/>
    </row>
    <row r="1213" spans="1:3" ht="18" customHeight="1">
      <c r="A1213" s="50" t="s">
        <v>1153</v>
      </c>
      <c r="B1213" s="67">
        <v>0</v>
      </c>
      <c r="C1213" s="68"/>
    </row>
    <row r="1214" spans="1:3" ht="18" customHeight="1">
      <c r="A1214" s="50" t="s">
        <v>1154</v>
      </c>
      <c r="B1214" s="67">
        <v>0</v>
      </c>
      <c r="C1214" s="68"/>
    </row>
    <row r="1215" spans="1:3" ht="18" customHeight="1">
      <c r="A1215" s="50" t="s">
        <v>1155</v>
      </c>
      <c r="B1215" s="67">
        <v>0</v>
      </c>
      <c r="C1215" s="68"/>
    </row>
    <row r="1216" spans="1:3" ht="18" customHeight="1">
      <c r="A1216" s="50" t="s">
        <v>1156</v>
      </c>
      <c r="B1216" s="67">
        <v>330</v>
      </c>
      <c r="C1216" s="68">
        <v>15</v>
      </c>
    </row>
    <row r="1217" spans="1:3" ht="18" customHeight="1">
      <c r="A1217" s="50" t="s">
        <v>1157</v>
      </c>
      <c r="B1217" s="67">
        <v>10</v>
      </c>
      <c r="C1217" s="68">
        <v>0.172</v>
      </c>
    </row>
    <row r="1218" spans="1:3" ht="18" customHeight="1">
      <c r="A1218" s="50" t="s">
        <v>1158</v>
      </c>
      <c r="B1218" s="67">
        <v>0</v>
      </c>
      <c r="C1218" s="68"/>
    </row>
    <row r="1219" spans="1:3" ht="18" customHeight="1">
      <c r="A1219" s="50" t="s">
        <v>1159</v>
      </c>
      <c r="B1219" s="67">
        <v>0</v>
      </c>
      <c r="C1219" s="68"/>
    </row>
    <row r="1220" spans="1:3" ht="18" customHeight="1">
      <c r="A1220" s="50" t="s">
        <v>1160</v>
      </c>
      <c r="B1220" s="67">
        <v>0</v>
      </c>
      <c r="C1220" s="68"/>
    </row>
    <row r="1221" spans="1:3" ht="18" customHeight="1">
      <c r="A1221" s="50" t="s">
        <v>1161</v>
      </c>
      <c r="B1221" s="67">
        <v>0</v>
      </c>
      <c r="C1221" s="68"/>
    </row>
    <row r="1222" spans="1:3" ht="18" customHeight="1">
      <c r="A1222" s="50" t="s">
        <v>1162</v>
      </c>
      <c r="B1222" s="67">
        <v>0</v>
      </c>
      <c r="C1222" s="68"/>
    </row>
    <row r="1223" spans="1:3" ht="18" customHeight="1">
      <c r="A1223" s="50" t="s">
        <v>1163</v>
      </c>
      <c r="B1223" s="67">
        <v>0</v>
      </c>
      <c r="C1223" s="68"/>
    </row>
    <row r="1224" spans="1:3" ht="18" customHeight="1">
      <c r="A1224" s="50" t="s">
        <v>249</v>
      </c>
      <c r="B1224" s="67">
        <v>90</v>
      </c>
      <c r="C1224" s="68">
        <v>0.333</v>
      </c>
    </row>
    <row r="1225" spans="1:3" ht="18" customHeight="1">
      <c r="A1225" s="50" t="s">
        <v>1164</v>
      </c>
      <c r="B1225" s="67">
        <v>161</v>
      </c>
      <c r="C1225" s="68">
        <v>4.735</v>
      </c>
    </row>
    <row r="1226" spans="1:3" ht="18" customHeight="1">
      <c r="A1226" s="49" t="s">
        <v>1165</v>
      </c>
      <c r="B1226" s="67">
        <f>SUM(B1227:B1245)</f>
        <v>11</v>
      </c>
      <c r="C1226" s="68">
        <v>1.375</v>
      </c>
    </row>
    <row r="1227" spans="1:3" ht="18" customHeight="1">
      <c r="A1227" s="50" t="s">
        <v>240</v>
      </c>
      <c r="B1227" s="67">
        <v>0</v>
      </c>
      <c r="C1227" s="68"/>
    </row>
    <row r="1228" spans="1:3" ht="18" customHeight="1">
      <c r="A1228" s="50" t="s">
        <v>241</v>
      </c>
      <c r="B1228" s="67">
        <v>0</v>
      </c>
      <c r="C1228" s="68"/>
    </row>
    <row r="1229" spans="1:3" ht="18" customHeight="1">
      <c r="A1229" s="50" t="s">
        <v>242</v>
      </c>
      <c r="B1229" s="67">
        <v>0</v>
      </c>
      <c r="C1229" s="68"/>
    </row>
    <row r="1230" spans="1:3" ht="18" customHeight="1">
      <c r="A1230" s="50" t="s">
        <v>1166</v>
      </c>
      <c r="B1230" s="67">
        <v>0</v>
      </c>
      <c r="C1230" s="68"/>
    </row>
    <row r="1231" spans="1:3" ht="18" customHeight="1">
      <c r="A1231" s="50" t="s">
        <v>1167</v>
      </c>
      <c r="B1231" s="67">
        <v>0</v>
      </c>
      <c r="C1231" s="68"/>
    </row>
    <row r="1232" spans="1:3" ht="18" customHeight="1">
      <c r="A1232" s="50" t="s">
        <v>1168</v>
      </c>
      <c r="B1232" s="67">
        <v>0</v>
      </c>
      <c r="C1232" s="68"/>
    </row>
    <row r="1233" spans="1:3" ht="18" customHeight="1">
      <c r="A1233" s="50" t="s">
        <v>1169</v>
      </c>
      <c r="B1233" s="67">
        <v>0</v>
      </c>
      <c r="C1233" s="68"/>
    </row>
    <row r="1234" spans="1:3" ht="18" customHeight="1">
      <c r="A1234" s="50" t="s">
        <v>1170</v>
      </c>
      <c r="B1234" s="67">
        <v>0</v>
      </c>
      <c r="C1234" s="68"/>
    </row>
    <row r="1235" spans="1:3" ht="18" customHeight="1">
      <c r="A1235" s="50" t="s">
        <v>1171</v>
      </c>
      <c r="B1235" s="67">
        <v>0</v>
      </c>
      <c r="C1235" s="68"/>
    </row>
    <row r="1236" spans="1:3" ht="18" customHeight="1">
      <c r="A1236" s="50" t="s">
        <v>1172</v>
      </c>
      <c r="B1236" s="67">
        <v>0</v>
      </c>
      <c r="C1236" s="68"/>
    </row>
    <row r="1237" spans="1:3" ht="18" customHeight="1">
      <c r="A1237" s="50" t="s">
        <v>1173</v>
      </c>
      <c r="B1237" s="67">
        <v>0</v>
      </c>
      <c r="C1237" s="68"/>
    </row>
    <row r="1238" spans="1:3" ht="18" customHeight="1">
      <c r="A1238" s="50" t="s">
        <v>1174</v>
      </c>
      <c r="B1238" s="67">
        <v>0</v>
      </c>
      <c r="C1238" s="68"/>
    </row>
    <row r="1239" spans="1:3" ht="18" customHeight="1">
      <c r="A1239" s="50" t="s">
        <v>1175</v>
      </c>
      <c r="B1239" s="67">
        <v>0</v>
      </c>
      <c r="C1239" s="68"/>
    </row>
    <row r="1240" spans="1:3" ht="18" customHeight="1">
      <c r="A1240" s="50" t="s">
        <v>1176</v>
      </c>
      <c r="B1240" s="67">
        <v>0</v>
      </c>
      <c r="C1240" s="68"/>
    </row>
    <row r="1241" spans="1:3" ht="18" customHeight="1">
      <c r="A1241" s="50" t="s">
        <v>1177</v>
      </c>
      <c r="B1241" s="67">
        <v>0</v>
      </c>
      <c r="C1241" s="68"/>
    </row>
    <row r="1242" spans="1:3" ht="18" customHeight="1">
      <c r="A1242" s="50" t="s">
        <v>1178</v>
      </c>
      <c r="B1242" s="67">
        <v>0</v>
      </c>
      <c r="C1242" s="68"/>
    </row>
    <row r="1243" spans="1:3" ht="18" customHeight="1">
      <c r="A1243" s="50" t="s">
        <v>1179</v>
      </c>
      <c r="B1243" s="67">
        <v>11</v>
      </c>
      <c r="C1243" s="68"/>
    </row>
    <row r="1244" spans="1:3" ht="18" customHeight="1">
      <c r="A1244" s="50" t="s">
        <v>249</v>
      </c>
      <c r="B1244" s="67">
        <v>0</v>
      </c>
      <c r="C1244" s="68"/>
    </row>
    <row r="1245" spans="1:3" ht="18" customHeight="1">
      <c r="A1245" s="50" t="s">
        <v>1180</v>
      </c>
      <c r="B1245" s="67">
        <v>0</v>
      </c>
      <c r="C1245" s="68"/>
    </row>
    <row r="1246" spans="1:3" ht="18" customHeight="1">
      <c r="A1246" s="49" t="s">
        <v>1181</v>
      </c>
      <c r="B1246" s="67">
        <f>SUM(B1247:B1254)</f>
        <v>0</v>
      </c>
      <c r="C1246" s="68"/>
    </row>
    <row r="1247" spans="1:3" ht="18" customHeight="1">
      <c r="A1247" s="50" t="s">
        <v>240</v>
      </c>
      <c r="B1247" s="67">
        <v>0</v>
      </c>
      <c r="C1247" s="68"/>
    </row>
    <row r="1248" spans="1:3" ht="18" customHeight="1">
      <c r="A1248" s="50" t="s">
        <v>241</v>
      </c>
      <c r="B1248" s="67">
        <v>0</v>
      </c>
      <c r="C1248" s="68"/>
    </row>
    <row r="1249" spans="1:3" ht="18" customHeight="1">
      <c r="A1249" s="50" t="s">
        <v>242</v>
      </c>
      <c r="B1249" s="67">
        <v>0</v>
      </c>
      <c r="C1249" s="68"/>
    </row>
    <row r="1250" spans="1:3" ht="18" customHeight="1">
      <c r="A1250" s="50" t="s">
        <v>1182</v>
      </c>
      <c r="B1250" s="67">
        <v>0</v>
      </c>
      <c r="C1250" s="68"/>
    </row>
    <row r="1251" spans="1:3" ht="18" customHeight="1">
      <c r="A1251" s="50" t="s">
        <v>1183</v>
      </c>
      <c r="B1251" s="67">
        <v>0</v>
      </c>
      <c r="C1251" s="68"/>
    </row>
    <row r="1252" spans="1:3" ht="18" customHeight="1">
      <c r="A1252" s="50" t="s">
        <v>1184</v>
      </c>
      <c r="B1252" s="67">
        <v>0</v>
      </c>
      <c r="C1252" s="68"/>
    </row>
    <row r="1253" spans="1:3" ht="18" customHeight="1">
      <c r="A1253" s="50" t="s">
        <v>249</v>
      </c>
      <c r="B1253" s="67">
        <v>0</v>
      </c>
      <c r="C1253" s="68"/>
    </row>
    <row r="1254" spans="1:3" ht="18" customHeight="1">
      <c r="A1254" s="50" t="s">
        <v>1185</v>
      </c>
      <c r="B1254" s="67">
        <v>0</v>
      </c>
      <c r="C1254" s="68"/>
    </row>
    <row r="1255" spans="1:3" ht="18" customHeight="1">
      <c r="A1255" s="49" t="s">
        <v>1186</v>
      </c>
      <c r="B1255" s="67">
        <f>SUM(B1256:B1267)</f>
        <v>65</v>
      </c>
      <c r="C1255" s="68">
        <v>0.602</v>
      </c>
    </row>
    <row r="1256" spans="1:3" ht="18" customHeight="1">
      <c r="A1256" s="50" t="s">
        <v>240</v>
      </c>
      <c r="B1256" s="67">
        <v>31</v>
      </c>
      <c r="C1256" s="68">
        <v>0.795</v>
      </c>
    </row>
    <row r="1257" spans="1:3" ht="18" customHeight="1">
      <c r="A1257" s="50" t="s">
        <v>241</v>
      </c>
      <c r="B1257" s="67">
        <v>0</v>
      </c>
      <c r="C1257" s="68"/>
    </row>
    <row r="1258" spans="1:3" ht="18" customHeight="1">
      <c r="A1258" s="50" t="s">
        <v>242</v>
      </c>
      <c r="B1258" s="67">
        <v>0</v>
      </c>
      <c r="C1258" s="68"/>
    </row>
    <row r="1259" spans="1:3" ht="18" customHeight="1">
      <c r="A1259" s="50" t="s">
        <v>1187</v>
      </c>
      <c r="B1259" s="67">
        <v>0</v>
      </c>
      <c r="C1259" s="68"/>
    </row>
    <row r="1260" spans="1:3" ht="18" customHeight="1">
      <c r="A1260" s="50" t="s">
        <v>1188</v>
      </c>
      <c r="B1260" s="67">
        <v>0</v>
      </c>
      <c r="C1260" s="68"/>
    </row>
    <row r="1261" spans="1:3" ht="18" customHeight="1">
      <c r="A1261" s="50" t="s">
        <v>1189</v>
      </c>
      <c r="B1261" s="67">
        <v>0</v>
      </c>
      <c r="C1261" s="68"/>
    </row>
    <row r="1262" spans="1:3" ht="18" customHeight="1">
      <c r="A1262" s="50" t="s">
        <v>1190</v>
      </c>
      <c r="B1262" s="67">
        <v>31</v>
      </c>
      <c r="C1262" s="68">
        <v>0.463</v>
      </c>
    </row>
    <row r="1263" spans="1:3" ht="18" customHeight="1">
      <c r="A1263" s="50" t="s">
        <v>1191</v>
      </c>
      <c r="B1263" s="67">
        <v>0</v>
      </c>
      <c r="C1263" s="68"/>
    </row>
    <row r="1264" spans="1:3" ht="18" customHeight="1">
      <c r="A1264" s="50" t="s">
        <v>1192</v>
      </c>
      <c r="B1264" s="67">
        <v>0</v>
      </c>
      <c r="C1264" s="68"/>
    </row>
    <row r="1265" spans="1:3" ht="18" customHeight="1">
      <c r="A1265" s="50" t="s">
        <v>1193</v>
      </c>
      <c r="B1265" s="67">
        <v>0</v>
      </c>
      <c r="C1265" s="68"/>
    </row>
    <row r="1266" spans="1:3" ht="18" customHeight="1">
      <c r="A1266" s="50" t="s">
        <v>1194</v>
      </c>
      <c r="B1266" s="67">
        <v>0</v>
      </c>
      <c r="C1266" s="68"/>
    </row>
    <row r="1267" spans="1:3" ht="18" customHeight="1">
      <c r="A1267" s="50" t="s">
        <v>1195</v>
      </c>
      <c r="B1267" s="67">
        <v>3</v>
      </c>
      <c r="C1267" s="68">
        <v>1.5</v>
      </c>
    </row>
    <row r="1268" spans="1:3" ht="18" customHeight="1">
      <c r="A1268" s="49" t="s">
        <v>1196</v>
      </c>
      <c r="B1268" s="67">
        <f>SUM(B1269:B1282)</f>
        <v>0</v>
      </c>
      <c r="C1268" s="68"/>
    </row>
    <row r="1269" spans="1:3" ht="18" customHeight="1">
      <c r="A1269" s="50" t="s">
        <v>240</v>
      </c>
      <c r="B1269" s="67">
        <v>0</v>
      </c>
      <c r="C1269" s="68"/>
    </row>
    <row r="1270" spans="1:3" ht="18" customHeight="1">
      <c r="A1270" s="50" t="s">
        <v>241</v>
      </c>
      <c r="B1270" s="67">
        <v>0</v>
      </c>
      <c r="C1270" s="68"/>
    </row>
    <row r="1271" spans="1:3" ht="18" customHeight="1">
      <c r="A1271" s="50" t="s">
        <v>242</v>
      </c>
      <c r="B1271" s="67">
        <v>0</v>
      </c>
      <c r="C1271" s="68"/>
    </row>
    <row r="1272" spans="1:3" ht="18" customHeight="1">
      <c r="A1272" s="50" t="s">
        <v>1197</v>
      </c>
      <c r="B1272" s="67">
        <v>0</v>
      </c>
      <c r="C1272" s="68"/>
    </row>
    <row r="1273" spans="1:3" ht="18" customHeight="1">
      <c r="A1273" s="50" t="s">
        <v>1198</v>
      </c>
      <c r="B1273" s="67">
        <v>0</v>
      </c>
      <c r="C1273" s="68"/>
    </row>
    <row r="1274" spans="1:3" ht="18" customHeight="1">
      <c r="A1274" s="50" t="s">
        <v>1199</v>
      </c>
      <c r="B1274" s="67">
        <v>0</v>
      </c>
      <c r="C1274" s="68"/>
    </row>
    <row r="1275" spans="1:3" ht="18" customHeight="1">
      <c r="A1275" s="50" t="s">
        <v>1200</v>
      </c>
      <c r="B1275" s="67">
        <v>0</v>
      </c>
      <c r="C1275" s="68"/>
    </row>
    <row r="1276" spans="1:3" ht="18" customHeight="1">
      <c r="A1276" s="50" t="s">
        <v>1201</v>
      </c>
      <c r="B1276" s="67">
        <v>0</v>
      </c>
      <c r="C1276" s="68"/>
    </row>
    <row r="1277" spans="1:3" ht="18" customHeight="1">
      <c r="A1277" s="50" t="s">
        <v>1202</v>
      </c>
      <c r="B1277" s="67">
        <v>0</v>
      </c>
      <c r="C1277" s="68"/>
    </row>
    <row r="1278" spans="1:3" ht="18" customHeight="1">
      <c r="A1278" s="50" t="s">
        <v>1203</v>
      </c>
      <c r="B1278" s="67">
        <v>0</v>
      </c>
      <c r="C1278" s="68"/>
    </row>
    <row r="1279" spans="1:3" ht="18" customHeight="1">
      <c r="A1279" s="50" t="s">
        <v>1204</v>
      </c>
      <c r="B1279" s="67">
        <v>0</v>
      </c>
      <c r="C1279" s="68"/>
    </row>
    <row r="1280" spans="1:3" ht="18" customHeight="1">
      <c r="A1280" s="50" t="s">
        <v>1205</v>
      </c>
      <c r="B1280" s="67">
        <v>0</v>
      </c>
      <c r="C1280" s="68"/>
    </row>
    <row r="1281" spans="1:3" ht="18" customHeight="1">
      <c r="A1281" s="50" t="s">
        <v>1206</v>
      </c>
      <c r="B1281" s="67">
        <v>0</v>
      </c>
      <c r="C1281" s="68"/>
    </row>
    <row r="1282" spans="1:3" ht="18" customHeight="1">
      <c r="A1282" s="50" t="s">
        <v>1207</v>
      </c>
      <c r="B1282" s="67">
        <v>0</v>
      </c>
      <c r="C1282" s="68"/>
    </row>
    <row r="1283" spans="1:3" ht="18" customHeight="1">
      <c r="A1283" s="49" t="s">
        <v>1208</v>
      </c>
      <c r="B1283" s="67">
        <f>B1284</f>
        <v>0</v>
      </c>
      <c r="C1283" s="68"/>
    </row>
    <row r="1284" spans="1:3" ht="18" customHeight="1">
      <c r="A1284" s="50" t="s">
        <v>1209</v>
      </c>
      <c r="B1284" s="67">
        <v>0</v>
      </c>
      <c r="C1284" s="68"/>
    </row>
    <row r="1285" spans="1:3" ht="18" customHeight="1">
      <c r="A1285" s="49" t="s">
        <v>1314</v>
      </c>
      <c r="B1285" s="67">
        <f>SUM(B1286,B1295,B1299)</f>
        <v>1491</v>
      </c>
      <c r="C1285" s="68">
        <v>0.645</v>
      </c>
    </row>
    <row r="1286" spans="1:3" ht="18" customHeight="1">
      <c r="A1286" s="49" t="s">
        <v>1210</v>
      </c>
      <c r="B1286" s="67">
        <f>SUM(B1287:B1294)</f>
        <v>1491</v>
      </c>
      <c r="C1286" s="68">
        <v>0.645</v>
      </c>
    </row>
    <row r="1287" spans="1:3" ht="18" customHeight="1">
      <c r="A1287" s="50" t="s">
        <v>1211</v>
      </c>
      <c r="B1287" s="67">
        <v>0</v>
      </c>
      <c r="C1287" s="68"/>
    </row>
    <row r="1288" spans="1:3" ht="18" customHeight="1">
      <c r="A1288" s="50" t="s">
        <v>1212</v>
      </c>
      <c r="B1288" s="67">
        <v>0</v>
      </c>
      <c r="C1288" s="68"/>
    </row>
    <row r="1289" spans="1:3" ht="18" customHeight="1">
      <c r="A1289" s="50" t="s">
        <v>1213</v>
      </c>
      <c r="B1289" s="67">
        <v>53</v>
      </c>
      <c r="C1289" s="68"/>
    </row>
    <row r="1290" spans="1:3" ht="18" customHeight="1">
      <c r="A1290" s="50" t="s">
        <v>1214</v>
      </c>
      <c r="B1290" s="67">
        <v>0</v>
      </c>
      <c r="C1290" s="68"/>
    </row>
    <row r="1291" spans="1:3" ht="18" customHeight="1">
      <c r="A1291" s="50" t="s">
        <v>1215</v>
      </c>
      <c r="B1291" s="67">
        <v>414</v>
      </c>
      <c r="C1291" s="68">
        <v>0.481</v>
      </c>
    </row>
    <row r="1292" spans="1:3" ht="18" customHeight="1">
      <c r="A1292" s="50" t="s">
        <v>1216</v>
      </c>
      <c r="B1292" s="67">
        <v>571</v>
      </c>
      <c r="C1292" s="68"/>
    </row>
    <row r="1293" spans="1:3" ht="18" customHeight="1">
      <c r="A1293" s="50" t="s">
        <v>1217</v>
      </c>
      <c r="B1293" s="67">
        <v>3</v>
      </c>
      <c r="C1293" s="68"/>
    </row>
    <row r="1294" spans="1:3" ht="18" customHeight="1">
      <c r="A1294" s="50" t="s">
        <v>1218</v>
      </c>
      <c r="B1294" s="67">
        <v>450</v>
      </c>
      <c r="C1294" s="68">
        <v>0.326</v>
      </c>
    </row>
    <row r="1295" spans="1:3" ht="18" customHeight="1">
      <c r="A1295" s="49" t="s">
        <v>1219</v>
      </c>
      <c r="B1295" s="67">
        <f>SUM(B1296:B1298)</f>
        <v>0</v>
      </c>
      <c r="C1295" s="68"/>
    </row>
    <row r="1296" spans="1:3" ht="18" customHeight="1">
      <c r="A1296" s="50" t="s">
        <v>1220</v>
      </c>
      <c r="B1296" s="67">
        <v>0</v>
      </c>
      <c r="C1296" s="68"/>
    </row>
    <row r="1297" spans="1:3" ht="18" customHeight="1">
      <c r="A1297" s="50" t="s">
        <v>1221</v>
      </c>
      <c r="B1297" s="67">
        <v>0</v>
      </c>
      <c r="C1297" s="68"/>
    </row>
    <row r="1298" spans="1:3" ht="18" customHeight="1">
      <c r="A1298" s="50" t="s">
        <v>1222</v>
      </c>
      <c r="B1298" s="67">
        <v>0</v>
      </c>
      <c r="C1298" s="68"/>
    </row>
    <row r="1299" spans="1:3" ht="18" customHeight="1">
      <c r="A1299" s="49" t="s">
        <v>1223</v>
      </c>
      <c r="B1299" s="67">
        <f>SUM(B1300:B1302)</f>
        <v>0</v>
      </c>
      <c r="C1299" s="68"/>
    </row>
    <row r="1300" spans="1:3" ht="18" customHeight="1">
      <c r="A1300" s="50" t="s">
        <v>1224</v>
      </c>
      <c r="B1300" s="67">
        <v>0</v>
      </c>
      <c r="C1300" s="68"/>
    </row>
    <row r="1301" spans="1:3" ht="18" customHeight="1">
      <c r="A1301" s="50" t="s">
        <v>1225</v>
      </c>
      <c r="B1301" s="67">
        <v>0</v>
      </c>
      <c r="C1301" s="68"/>
    </row>
    <row r="1302" spans="1:3" ht="18" customHeight="1">
      <c r="A1302" s="50" t="s">
        <v>1226</v>
      </c>
      <c r="B1302" s="67">
        <v>0</v>
      </c>
      <c r="C1302" s="68"/>
    </row>
    <row r="1303" spans="1:3" ht="18" customHeight="1">
      <c r="A1303" s="49" t="s">
        <v>1315</v>
      </c>
      <c r="B1303" s="67">
        <f>SUM(B1304,B1319,B1333,B1339,B1345)</f>
        <v>619</v>
      </c>
      <c r="C1303" s="68">
        <v>0.978</v>
      </c>
    </row>
    <row r="1304" spans="1:3" ht="18" customHeight="1">
      <c r="A1304" s="49" t="s">
        <v>1227</v>
      </c>
      <c r="B1304" s="67">
        <f>SUM(B1305:B1318)</f>
        <v>405</v>
      </c>
      <c r="C1304" s="68">
        <v>0.935</v>
      </c>
    </row>
    <row r="1305" spans="1:3" ht="18" customHeight="1">
      <c r="A1305" s="50" t="s">
        <v>240</v>
      </c>
      <c r="B1305" s="67">
        <v>0</v>
      </c>
      <c r="C1305" s="68"/>
    </row>
    <row r="1306" spans="1:3" ht="18" customHeight="1">
      <c r="A1306" s="50" t="s">
        <v>241</v>
      </c>
      <c r="B1306" s="67">
        <v>0</v>
      </c>
      <c r="C1306" s="68"/>
    </row>
    <row r="1307" spans="1:3" ht="18" customHeight="1">
      <c r="A1307" s="50" t="s">
        <v>242</v>
      </c>
      <c r="B1307" s="67">
        <v>0</v>
      </c>
      <c r="C1307" s="68"/>
    </row>
    <row r="1308" spans="1:3" ht="18" customHeight="1">
      <c r="A1308" s="50" t="s">
        <v>1228</v>
      </c>
      <c r="B1308" s="67">
        <v>0</v>
      </c>
      <c r="C1308" s="68"/>
    </row>
    <row r="1309" spans="1:3" ht="18" customHeight="1">
      <c r="A1309" s="50" t="s">
        <v>1229</v>
      </c>
      <c r="B1309" s="67">
        <v>0</v>
      </c>
      <c r="C1309" s="68"/>
    </row>
    <row r="1310" spans="1:3" ht="18" customHeight="1">
      <c r="A1310" s="50" t="s">
        <v>1230</v>
      </c>
      <c r="B1310" s="67">
        <v>0</v>
      </c>
      <c r="C1310" s="68"/>
    </row>
    <row r="1311" spans="1:3" ht="18" customHeight="1">
      <c r="A1311" s="50" t="s">
        <v>1231</v>
      </c>
      <c r="B1311" s="67">
        <v>0</v>
      </c>
      <c r="C1311" s="68"/>
    </row>
    <row r="1312" spans="1:3" ht="18" customHeight="1">
      <c r="A1312" s="50" t="s">
        <v>1232</v>
      </c>
      <c r="B1312" s="67">
        <v>0</v>
      </c>
      <c r="C1312" s="68"/>
    </row>
    <row r="1313" spans="1:3" ht="18" customHeight="1">
      <c r="A1313" s="50" t="s">
        <v>1233</v>
      </c>
      <c r="B1313" s="67">
        <v>0</v>
      </c>
      <c r="C1313" s="68"/>
    </row>
    <row r="1314" spans="1:3" ht="18" customHeight="1">
      <c r="A1314" s="50" t="s">
        <v>1234</v>
      </c>
      <c r="B1314" s="67">
        <v>0</v>
      </c>
      <c r="C1314" s="68"/>
    </row>
    <row r="1315" spans="1:3" ht="18" customHeight="1">
      <c r="A1315" s="50" t="s">
        <v>1235</v>
      </c>
      <c r="B1315" s="67">
        <v>400</v>
      </c>
      <c r="C1315" s="68">
        <v>1</v>
      </c>
    </row>
    <row r="1316" spans="1:3" ht="18" customHeight="1">
      <c r="A1316" s="50" t="s">
        <v>1236</v>
      </c>
      <c r="B1316" s="67">
        <v>0</v>
      </c>
      <c r="C1316" s="68"/>
    </row>
    <row r="1317" spans="1:3" ht="18" customHeight="1">
      <c r="A1317" s="50" t="s">
        <v>249</v>
      </c>
      <c r="B1317" s="67">
        <v>0</v>
      </c>
      <c r="C1317" s="68"/>
    </row>
    <row r="1318" spans="1:3" ht="18" customHeight="1">
      <c r="A1318" s="50" t="s">
        <v>1237</v>
      </c>
      <c r="B1318" s="67">
        <v>5</v>
      </c>
      <c r="C1318" s="68">
        <v>0.152</v>
      </c>
    </row>
    <row r="1319" spans="1:3" ht="18" customHeight="1">
      <c r="A1319" s="49" t="s">
        <v>1238</v>
      </c>
      <c r="B1319" s="67">
        <f>SUM(B1320:B1332)</f>
        <v>0</v>
      </c>
      <c r="C1319" s="68"/>
    </row>
    <row r="1320" spans="1:3" ht="18" customHeight="1">
      <c r="A1320" s="50" t="s">
        <v>240</v>
      </c>
      <c r="B1320" s="67">
        <v>0</v>
      </c>
      <c r="C1320" s="68"/>
    </row>
    <row r="1321" spans="1:3" ht="18" customHeight="1">
      <c r="A1321" s="50" t="s">
        <v>241</v>
      </c>
      <c r="B1321" s="67">
        <v>0</v>
      </c>
      <c r="C1321" s="68"/>
    </row>
    <row r="1322" spans="1:3" ht="18" customHeight="1">
      <c r="A1322" s="50" t="s">
        <v>242</v>
      </c>
      <c r="B1322" s="67">
        <v>0</v>
      </c>
      <c r="C1322" s="68"/>
    </row>
    <row r="1323" spans="1:3" ht="18" customHeight="1">
      <c r="A1323" s="50" t="s">
        <v>1239</v>
      </c>
      <c r="B1323" s="67">
        <v>0</v>
      </c>
      <c r="C1323" s="68"/>
    </row>
    <row r="1324" spans="1:3" ht="18" customHeight="1">
      <c r="A1324" s="50" t="s">
        <v>1240</v>
      </c>
      <c r="B1324" s="67">
        <v>0</v>
      </c>
      <c r="C1324" s="68"/>
    </row>
    <row r="1325" spans="1:3" ht="18" customHeight="1">
      <c r="A1325" s="50" t="s">
        <v>1241</v>
      </c>
      <c r="B1325" s="67">
        <v>0</v>
      </c>
      <c r="C1325" s="68"/>
    </row>
    <row r="1326" spans="1:3" ht="18" customHeight="1">
      <c r="A1326" s="50" t="s">
        <v>1242</v>
      </c>
      <c r="B1326" s="67">
        <v>0</v>
      </c>
      <c r="C1326" s="68"/>
    </row>
    <row r="1327" spans="1:3" ht="18" customHeight="1">
      <c r="A1327" s="50" t="s">
        <v>1243</v>
      </c>
      <c r="B1327" s="67">
        <v>0</v>
      </c>
      <c r="C1327" s="68"/>
    </row>
    <row r="1328" spans="1:3" ht="18" customHeight="1">
      <c r="A1328" s="50" t="s">
        <v>1244</v>
      </c>
      <c r="B1328" s="67">
        <v>0</v>
      </c>
      <c r="C1328" s="68"/>
    </row>
    <row r="1329" spans="1:3" ht="18" customHeight="1">
      <c r="A1329" s="50" t="s">
        <v>1245</v>
      </c>
      <c r="B1329" s="67">
        <v>0</v>
      </c>
      <c r="C1329" s="68"/>
    </row>
    <row r="1330" spans="1:3" ht="18" customHeight="1">
      <c r="A1330" s="50" t="s">
        <v>1246</v>
      </c>
      <c r="B1330" s="67">
        <v>0</v>
      </c>
      <c r="C1330" s="68"/>
    </row>
    <row r="1331" spans="1:3" ht="18" customHeight="1">
      <c r="A1331" s="50" t="s">
        <v>249</v>
      </c>
      <c r="B1331" s="67">
        <v>0</v>
      </c>
      <c r="C1331" s="68"/>
    </row>
    <row r="1332" spans="1:3" ht="18" customHeight="1">
      <c r="A1332" s="50" t="s">
        <v>1247</v>
      </c>
      <c r="B1332" s="67">
        <v>0</v>
      </c>
      <c r="C1332" s="68"/>
    </row>
    <row r="1333" spans="1:3" ht="18" customHeight="1">
      <c r="A1333" s="49" t="s">
        <v>1248</v>
      </c>
      <c r="B1333" s="67">
        <f>SUM(B1334:B1338)</f>
        <v>0</v>
      </c>
      <c r="C1333" s="68"/>
    </row>
    <row r="1334" spans="1:3" ht="18" customHeight="1">
      <c r="A1334" s="50" t="s">
        <v>1249</v>
      </c>
      <c r="B1334" s="67">
        <v>0</v>
      </c>
      <c r="C1334" s="68"/>
    </row>
    <row r="1335" spans="1:3" ht="18" customHeight="1">
      <c r="A1335" s="50" t="s">
        <v>1250</v>
      </c>
      <c r="B1335" s="67">
        <v>0</v>
      </c>
      <c r="C1335" s="68"/>
    </row>
    <row r="1336" spans="1:3" ht="18" customHeight="1">
      <c r="A1336" s="50" t="s">
        <v>1251</v>
      </c>
      <c r="B1336" s="67">
        <v>0</v>
      </c>
      <c r="C1336" s="68"/>
    </row>
    <row r="1337" spans="1:3" ht="18" customHeight="1">
      <c r="A1337" s="50" t="s">
        <v>1252</v>
      </c>
      <c r="B1337" s="67">
        <v>0</v>
      </c>
      <c r="C1337" s="68"/>
    </row>
    <row r="1338" spans="1:3" ht="18" customHeight="1">
      <c r="A1338" s="50" t="s">
        <v>1253</v>
      </c>
      <c r="B1338" s="67">
        <v>0</v>
      </c>
      <c r="C1338" s="68"/>
    </row>
    <row r="1339" spans="1:3" ht="18" customHeight="1">
      <c r="A1339" s="49" t="s">
        <v>1254</v>
      </c>
      <c r="B1339" s="67">
        <f>SUM(B1340:B1344)</f>
        <v>214</v>
      </c>
      <c r="C1339" s="68">
        <v>1.07</v>
      </c>
    </row>
    <row r="1340" spans="1:3" ht="18" customHeight="1">
      <c r="A1340" s="50" t="s">
        <v>1255</v>
      </c>
      <c r="B1340" s="67">
        <v>0</v>
      </c>
      <c r="C1340" s="68"/>
    </row>
    <row r="1341" spans="1:3" ht="18" customHeight="1">
      <c r="A1341" s="50" t="s">
        <v>1256</v>
      </c>
      <c r="B1341" s="67">
        <v>0</v>
      </c>
      <c r="C1341" s="68"/>
    </row>
    <row r="1342" spans="1:3" ht="18" customHeight="1">
      <c r="A1342" s="50" t="s">
        <v>1257</v>
      </c>
      <c r="B1342" s="67">
        <v>199</v>
      </c>
      <c r="C1342" s="68">
        <v>0.995</v>
      </c>
    </row>
    <row r="1343" spans="1:3" ht="18" customHeight="1">
      <c r="A1343" s="50" t="s">
        <v>1258</v>
      </c>
      <c r="B1343" s="67">
        <v>0</v>
      </c>
      <c r="C1343" s="68"/>
    </row>
    <row r="1344" spans="1:3" ht="18" customHeight="1">
      <c r="A1344" s="50" t="s">
        <v>1259</v>
      </c>
      <c r="B1344" s="67">
        <v>15</v>
      </c>
      <c r="C1344" s="68"/>
    </row>
    <row r="1345" spans="1:3" ht="18" customHeight="1">
      <c r="A1345" s="49" t="s">
        <v>1260</v>
      </c>
      <c r="B1345" s="67">
        <f>SUM(B1346:B1356)</f>
        <v>0</v>
      </c>
      <c r="C1345" s="68"/>
    </row>
    <row r="1346" spans="1:3" ht="18" customHeight="1">
      <c r="A1346" s="50" t="s">
        <v>1261</v>
      </c>
      <c r="B1346" s="67">
        <v>0</v>
      </c>
      <c r="C1346" s="68"/>
    </row>
    <row r="1347" spans="1:3" ht="18" customHeight="1">
      <c r="A1347" s="50" t="s">
        <v>1262</v>
      </c>
      <c r="B1347" s="67">
        <v>0</v>
      </c>
      <c r="C1347" s="68"/>
    </row>
    <row r="1348" spans="1:3" ht="18" customHeight="1">
      <c r="A1348" s="50" t="s">
        <v>1263</v>
      </c>
      <c r="B1348" s="67">
        <v>0</v>
      </c>
      <c r="C1348" s="68"/>
    </row>
    <row r="1349" spans="1:3" ht="18" customHeight="1">
      <c r="A1349" s="50" t="s">
        <v>1264</v>
      </c>
      <c r="B1349" s="67">
        <v>0</v>
      </c>
      <c r="C1349" s="68"/>
    </row>
    <row r="1350" spans="1:3" ht="18" customHeight="1">
      <c r="A1350" s="50" t="s">
        <v>1265</v>
      </c>
      <c r="B1350" s="67">
        <v>0</v>
      </c>
      <c r="C1350" s="68"/>
    </row>
    <row r="1351" spans="1:3" ht="18" customHeight="1">
      <c r="A1351" s="50" t="s">
        <v>1266</v>
      </c>
      <c r="B1351" s="67">
        <v>0</v>
      </c>
      <c r="C1351" s="68"/>
    </row>
    <row r="1352" spans="1:3" ht="18" customHeight="1">
      <c r="A1352" s="50" t="s">
        <v>1267</v>
      </c>
      <c r="B1352" s="67">
        <v>0</v>
      </c>
      <c r="C1352" s="68"/>
    </row>
    <row r="1353" spans="1:3" ht="18" customHeight="1">
      <c r="A1353" s="50" t="s">
        <v>1268</v>
      </c>
      <c r="B1353" s="67">
        <v>0</v>
      </c>
      <c r="C1353" s="68"/>
    </row>
    <row r="1354" spans="1:3" ht="18" customHeight="1">
      <c r="A1354" s="50" t="s">
        <v>1269</v>
      </c>
      <c r="B1354" s="67">
        <v>0</v>
      </c>
      <c r="C1354" s="68"/>
    </row>
    <row r="1355" spans="1:3" ht="18" customHeight="1">
      <c r="A1355" s="50" t="s">
        <v>1270</v>
      </c>
      <c r="B1355" s="67">
        <v>0</v>
      </c>
      <c r="C1355" s="68"/>
    </row>
    <row r="1356" spans="1:3" ht="18" customHeight="1">
      <c r="A1356" s="50" t="s">
        <v>1271</v>
      </c>
      <c r="B1356" s="67">
        <v>0</v>
      </c>
      <c r="C1356" s="68"/>
    </row>
    <row r="1357" spans="1:3" ht="18" customHeight="1">
      <c r="A1357" s="49" t="s">
        <v>1316</v>
      </c>
      <c r="B1357" s="67">
        <f>B1358</f>
        <v>12138</v>
      </c>
      <c r="C1357" s="68">
        <v>2.904</v>
      </c>
    </row>
    <row r="1358" spans="1:3" ht="18" customHeight="1">
      <c r="A1358" s="49" t="s">
        <v>1272</v>
      </c>
      <c r="B1358" s="67">
        <f>B1359</f>
        <v>12138</v>
      </c>
      <c r="C1358" s="68">
        <v>2.904</v>
      </c>
    </row>
    <row r="1359" spans="1:3" ht="18" customHeight="1">
      <c r="A1359" s="52" t="s">
        <v>1273</v>
      </c>
      <c r="B1359" s="67">
        <v>12138</v>
      </c>
      <c r="C1359" s="68">
        <v>2.904</v>
      </c>
    </row>
    <row r="1360" spans="1:3" ht="18" customHeight="1">
      <c r="A1360" s="49" t="s">
        <v>83</v>
      </c>
      <c r="B1360" s="67">
        <f>SUM(B1361,B1362,B1367)</f>
        <v>1585</v>
      </c>
      <c r="C1360" s="68">
        <v>7.548</v>
      </c>
    </row>
    <row r="1361" spans="1:3" ht="18" customHeight="1">
      <c r="A1361" s="49" t="s">
        <v>1274</v>
      </c>
      <c r="B1361" s="67">
        <v>0</v>
      </c>
      <c r="C1361" s="68"/>
    </row>
    <row r="1362" spans="1:3" ht="18" customHeight="1">
      <c r="A1362" s="49" t="s">
        <v>1275</v>
      </c>
      <c r="B1362" s="67">
        <f>SUM(B1363:B1366)</f>
        <v>0</v>
      </c>
      <c r="C1362" s="68"/>
    </row>
    <row r="1363" spans="1:3" ht="18" customHeight="1">
      <c r="A1363" s="50" t="s">
        <v>1276</v>
      </c>
      <c r="B1363" s="67">
        <v>0</v>
      </c>
      <c r="C1363" s="68"/>
    </row>
    <row r="1364" spans="1:3" ht="18" customHeight="1">
      <c r="A1364" s="50" t="s">
        <v>1277</v>
      </c>
      <c r="B1364" s="67">
        <v>0</v>
      </c>
      <c r="C1364" s="68"/>
    </row>
    <row r="1365" spans="1:3" ht="18" customHeight="1">
      <c r="A1365" s="50" t="s">
        <v>1278</v>
      </c>
      <c r="B1365" s="67">
        <v>0</v>
      </c>
      <c r="C1365" s="68"/>
    </row>
    <row r="1366" spans="1:3" ht="18" customHeight="1">
      <c r="A1366" s="50" t="s">
        <v>1279</v>
      </c>
      <c r="B1366" s="67">
        <v>0</v>
      </c>
      <c r="C1366" s="68"/>
    </row>
    <row r="1367" spans="1:3" ht="18" customHeight="1">
      <c r="A1367" s="49" t="s">
        <v>1280</v>
      </c>
      <c r="B1367" s="67">
        <f>SUM(B1368:B1371)</f>
        <v>1585</v>
      </c>
      <c r="C1367" s="68">
        <v>7.548</v>
      </c>
    </row>
    <row r="1368" spans="1:3" ht="18" customHeight="1">
      <c r="A1368" s="50" t="s">
        <v>1281</v>
      </c>
      <c r="B1368" s="67">
        <v>1585</v>
      </c>
      <c r="C1368" s="68">
        <v>7.548</v>
      </c>
    </row>
    <row r="1369" spans="1:3" ht="18" customHeight="1">
      <c r="A1369" s="50" t="s">
        <v>1282</v>
      </c>
      <c r="B1369" s="67">
        <v>0</v>
      </c>
      <c r="C1369" s="68"/>
    </row>
    <row r="1370" spans="1:3" ht="18" customHeight="1">
      <c r="A1370" s="50" t="s">
        <v>1283</v>
      </c>
      <c r="B1370" s="67">
        <v>0</v>
      </c>
      <c r="C1370" s="68"/>
    </row>
    <row r="1371" spans="1:3" ht="18" customHeight="1">
      <c r="A1371" s="50" t="s">
        <v>1284</v>
      </c>
      <c r="B1371" s="67">
        <v>0</v>
      </c>
      <c r="C1371" s="68"/>
    </row>
    <row r="1372" spans="1:3" ht="18" customHeight="1">
      <c r="A1372" s="49" t="s">
        <v>84</v>
      </c>
      <c r="B1372" s="67">
        <f>B1373+B1374+B1375</f>
        <v>153</v>
      </c>
      <c r="C1372" s="68">
        <v>4.935</v>
      </c>
    </row>
    <row r="1373" spans="1:3" ht="18" customHeight="1">
      <c r="A1373" s="49" t="s">
        <v>1285</v>
      </c>
      <c r="B1373" s="67">
        <v>0</v>
      </c>
      <c r="C1373" s="68"/>
    </row>
    <row r="1374" spans="1:3" ht="18" customHeight="1">
      <c r="A1374" s="49" t="s">
        <v>1286</v>
      </c>
      <c r="B1374" s="67">
        <v>0</v>
      </c>
      <c r="C1374" s="68"/>
    </row>
    <row r="1375" spans="1:3" ht="18" customHeight="1">
      <c r="A1375" s="49" t="s">
        <v>1287</v>
      </c>
      <c r="B1375" s="67">
        <v>153</v>
      </c>
      <c r="C1375" s="68">
        <v>4.935</v>
      </c>
    </row>
    <row r="1376" spans="1:3" ht="18" customHeight="1">
      <c r="A1376" s="40" t="s">
        <v>130</v>
      </c>
      <c r="B1376" s="66">
        <v>133165</v>
      </c>
      <c r="C1376" s="68">
        <v>1.102</v>
      </c>
    </row>
    <row r="1377" spans="1:3" s="1" customFormat="1" ht="18" customHeight="1">
      <c r="A1377" s="41"/>
      <c r="B1377" s="66"/>
      <c r="C1377" s="19"/>
    </row>
    <row r="1378" spans="1:3" s="1" customFormat="1" ht="18" customHeight="1">
      <c r="A1378" s="41"/>
      <c r="B1378" s="66"/>
      <c r="C1378" s="19"/>
    </row>
    <row r="1379" spans="1:3" s="1" customFormat="1" ht="18" customHeight="1">
      <c r="A1379" s="42"/>
      <c r="B1379" s="66"/>
      <c r="C1379" s="19"/>
    </row>
    <row r="1380" spans="1:3" s="1" customFormat="1" ht="18" customHeight="1">
      <c r="A1380" s="42"/>
      <c r="B1380" s="66"/>
      <c r="C1380" s="19"/>
    </row>
    <row r="1381" spans="1:3" s="1" customFormat="1" ht="18" customHeight="1">
      <c r="A1381" s="53"/>
      <c r="B1381" s="66"/>
      <c r="C1381" s="19"/>
    </row>
    <row r="1382" spans="1:3" s="1" customFormat="1" ht="18" customHeight="1">
      <c r="A1382" s="43"/>
      <c r="B1382" s="66"/>
      <c r="C1382" s="19"/>
    </row>
    <row r="1383" spans="1:3" s="1" customFormat="1" ht="18" customHeight="1">
      <c r="A1383" s="44"/>
      <c r="B1383" s="66"/>
      <c r="C1383" s="19"/>
    </row>
    <row r="1384" spans="1:3" s="1" customFormat="1" ht="18" customHeight="1">
      <c r="A1384" s="44"/>
      <c r="B1384" s="66"/>
      <c r="C1384" s="19"/>
    </row>
    <row r="1385" spans="1:3" s="1" customFormat="1" ht="18" customHeight="1">
      <c r="A1385" s="39"/>
      <c r="B1385" s="46"/>
      <c r="C1385" s="19"/>
    </row>
    <row r="1386" spans="1:3" s="1" customFormat="1" ht="18" customHeight="1">
      <c r="A1386" s="40"/>
      <c r="B1386" s="46"/>
      <c r="C1386" s="19"/>
    </row>
  </sheetData>
  <sheetProtection/>
  <mergeCells count="3">
    <mergeCell ref="A3:B3"/>
    <mergeCell ref="A4:B4"/>
    <mergeCell ref="A2:C2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showZeros="0" zoomScaleSheetLayoutView="100" zoomScalePageLayoutView="0" workbookViewId="0" topLeftCell="A1">
      <pane xSplit="1" ySplit="4" topLeftCell="B5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D14" sqref="D14"/>
    </sheetView>
  </sheetViews>
  <sheetFormatPr defaultColWidth="9.00390625" defaultRowHeight="14.25"/>
  <cols>
    <col min="1" max="1" width="23.50390625" style="1" customWidth="1"/>
    <col min="2" max="4" width="14.625" style="1" customWidth="1"/>
    <col min="5" max="16384" width="9.00390625" style="1" customWidth="1"/>
  </cols>
  <sheetData>
    <row r="1" spans="1:4" ht="21" customHeight="1">
      <c r="A1" s="35" t="s">
        <v>1373</v>
      </c>
      <c r="B1" s="36"/>
      <c r="C1" s="36"/>
      <c r="D1" s="36"/>
    </row>
    <row r="2" spans="1:4" ht="39" customHeight="1">
      <c r="A2" s="178" t="s">
        <v>1324</v>
      </c>
      <c r="B2" s="178"/>
      <c r="C2" s="178"/>
      <c r="D2" s="178"/>
    </row>
    <row r="3" spans="1:4" ht="18.75" customHeight="1">
      <c r="A3" s="94" t="s">
        <v>1375</v>
      </c>
      <c r="B3" s="13"/>
      <c r="D3" s="14" t="s">
        <v>93</v>
      </c>
    </row>
    <row r="4" spans="1:4" ht="27">
      <c r="A4" s="37" t="s">
        <v>135</v>
      </c>
      <c r="B4" s="16" t="s">
        <v>95</v>
      </c>
      <c r="C4" s="17" t="s">
        <v>96</v>
      </c>
      <c r="D4" s="17" t="s">
        <v>97</v>
      </c>
    </row>
    <row r="5" spans="1:4" ht="18" customHeight="1">
      <c r="A5" s="34" t="s">
        <v>136</v>
      </c>
      <c r="B5" s="71">
        <v>32639</v>
      </c>
      <c r="C5" s="71">
        <v>43436</v>
      </c>
      <c r="D5" s="99">
        <f>C5/B5</f>
        <v>1.3308005759980392</v>
      </c>
    </row>
    <row r="6" spans="1:4" ht="18" customHeight="1">
      <c r="A6" s="34" t="s">
        <v>137</v>
      </c>
      <c r="B6" s="71">
        <v>27884</v>
      </c>
      <c r="C6" s="71">
        <v>27399</v>
      </c>
      <c r="D6" s="99">
        <f aca="true" t="shared" si="0" ref="D6:D14">C6/B6</f>
        <v>0.9826065126954526</v>
      </c>
    </row>
    <row r="7" spans="1:4" ht="18" customHeight="1">
      <c r="A7" s="34" t="s">
        <v>138</v>
      </c>
      <c r="B7" s="71">
        <v>14017</v>
      </c>
      <c r="C7" s="71">
        <v>22408</v>
      </c>
      <c r="D7" s="99">
        <f t="shared" si="0"/>
        <v>1.598630234714989</v>
      </c>
    </row>
    <row r="8" spans="1:4" ht="18" customHeight="1">
      <c r="A8" s="34" t="s">
        <v>139</v>
      </c>
      <c r="B8" s="71"/>
      <c r="C8" s="71">
        <v>279</v>
      </c>
      <c r="D8" s="99"/>
    </row>
    <row r="9" spans="1:4" ht="18" customHeight="1">
      <c r="A9" s="34" t="s">
        <v>140</v>
      </c>
      <c r="B9" s="71"/>
      <c r="C9" s="71">
        <v>13566</v>
      </c>
      <c r="D9" s="99"/>
    </row>
    <row r="10" spans="1:4" ht="18" customHeight="1">
      <c r="A10" s="34" t="s">
        <v>141</v>
      </c>
      <c r="B10" s="71">
        <v>3266</v>
      </c>
      <c r="C10" s="71">
        <v>24339</v>
      </c>
      <c r="D10" s="99">
        <f t="shared" si="0"/>
        <v>7.452235150030618</v>
      </c>
    </row>
    <row r="11" spans="1:4" ht="18" customHeight="1">
      <c r="A11" s="34" t="s">
        <v>142</v>
      </c>
      <c r="B11" s="71"/>
      <c r="C11" s="71">
        <v>1738</v>
      </c>
      <c r="D11" s="99"/>
    </row>
    <row r="12" spans="1:4" ht="18" customHeight="1">
      <c r="A12" s="34" t="s">
        <v>143</v>
      </c>
      <c r="B12" s="71">
        <v>5349</v>
      </c>
      <c r="C12" s="71"/>
      <c r="D12" s="99">
        <f t="shared" si="0"/>
        <v>0</v>
      </c>
    </row>
    <row r="13" spans="1:4" ht="18" customHeight="1">
      <c r="A13" s="34" t="s">
        <v>1288</v>
      </c>
      <c r="B13" s="71"/>
      <c r="C13" s="71"/>
      <c r="D13" s="99"/>
    </row>
    <row r="14" spans="1:4" ht="18" customHeight="1">
      <c r="A14" s="60" t="s">
        <v>144</v>
      </c>
      <c r="B14" s="71">
        <v>83155</v>
      </c>
      <c r="C14" s="71">
        <v>133165</v>
      </c>
      <c r="D14" s="99">
        <f t="shared" si="0"/>
        <v>1.6014070110035477</v>
      </c>
    </row>
    <row r="15" ht="18" customHeight="1">
      <c r="A15" s="1" t="s">
        <v>80</v>
      </c>
    </row>
  </sheetData>
  <sheetProtection/>
  <mergeCells count="1">
    <mergeCell ref="A2:D2"/>
  </mergeCells>
  <printOptions/>
  <pageMargins left="0.7083333333333334" right="0.7083333333333334" top="0.7479166666666667" bottom="0.7479166666666667" header="0.3145833333333333" footer="0.3145833333333333"/>
  <pageSetup fitToHeight="0" fitToWidth="1" horizontalDpi="180" verticalDpi="180" orientation="portrait" paperSize="9" r:id="rId1"/>
  <headerFooter alignWithMargins="0">
    <oddFooter>&amp;C附表2-5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9"/>
  <sheetViews>
    <sheetView showZeros="0" zoomScaleSheetLayoutView="100" zoomScalePageLayoutView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84" sqref="G84"/>
    </sheetView>
  </sheetViews>
  <sheetFormatPr defaultColWidth="9.00390625" defaultRowHeight="14.25"/>
  <cols>
    <col min="1" max="1" width="56.75390625" style="1" customWidth="1"/>
    <col min="2" max="2" width="20.75390625" style="1" customWidth="1"/>
    <col min="3" max="16384" width="9.00390625" style="1" customWidth="1"/>
  </cols>
  <sheetData>
    <row r="1" spans="1:2" ht="14.25">
      <c r="A1" s="30" t="s">
        <v>1374</v>
      </c>
      <c r="B1" s="32"/>
    </row>
    <row r="2" spans="1:2" ht="45" customHeight="1">
      <c r="A2" s="179" t="s">
        <v>1325</v>
      </c>
      <c r="B2" s="179"/>
    </row>
    <row r="3" spans="1:2" ht="14.25">
      <c r="A3" s="95" t="s">
        <v>1375</v>
      </c>
      <c r="B3" s="14" t="s">
        <v>93</v>
      </c>
    </row>
    <row r="4" spans="1:2" ht="24" customHeight="1">
      <c r="A4" s="33" t="s">
        <v>145</v>
      </c>
      <c r="B4" s="17" t="s">
        <v>96</v>
      </c>
    </row>
    <row r="5" spans="1:2" ht="18" customHeight="1">
      <c r="A5" s="34" t="s">
        <v>136</v>
      </c>
      <c r="B5" s="46">
        <v>42715</v>
      </c>
    </row>
    <row r="6" spans="1:2" ht="18" customHeight="1">
      <c r="A6" s="34" t="s">
        <v>146</v>
      </c>
      <c r="B6" s="46">
        <v>10423</v>
      </c>
    </row>
    <row r="7" spans="1:2" ht="18" customHeight="1">
      <c r="A7" s="34" t="s">
        <v>147</v>
      </c>
      <c r="B7" s="46">
        <v>5008</v>
      </c>
    </row>
    <row r="8" spans="1:2" ht="18" customHeight="1">
      <c r="A8" s="34" t="s">
        <v>148</v>
      </c>
      <c r="B8" s="46">
        <v>4526</v>
      </c>
    </row>
    <row r="9" spans="1:2" ht="18" customHeight="1">
      <c r="A9" s="34" t="s">
        <v>149</v>
      </c>
      <c r="B9" s="46">
        <v>3862</v>
      </c>
    </row>
    <row r="10" spans="1:2" ht="18" customHeight="1">
      <c r="A10" s="34" t="s">
        <v>150</v>
      </c>
      <c r="B10" s="46">
        <v>61</v>
      </c>
    </row>
    <row r="11" spans="1:2" ht="18" customHeight="1">
      <c r="A11" s="34" t="s">
        <v>151</v>
      </c>
      <c r="B11" s="46">
        <v>7751</v>
      </c>
    </row>
    <row r="12" spans="1:2" ht="18" customHeight="1">
      <c r="A12" s="34" t="s">
        <v>1289</v>
      </c>
      <c r="B12" s="46">
        <v>6458</v>
      </c>
    </row>
    <row r="13" spans="1:2" ht="18" customHeight="1">
      <c r="A13" s="34" t="s">
        <v>1290</v>
      </c>
      <c r="B13" s="46">
        <v>22</v>
      </c>
    </row>
    <row r="14" spans="1:2" ht="18" customHeight="1">
      <c r="A14" s="34" t="s">
        <v>152</v>
      </c>
      <c r="B14" s="46">
        <v>4604</v>
      </c>
    </row>
    <row r="15" spans="1:2" ht="18" customHeight="1">
      <c r="A15" s="34" t="s">
        <v>137</v>
      </c>
      <c r="B15" s="46">
        <v>13462</v>
      </c>
    </row>
    <row r="16" spans="1:2" ht="18" customHeight="1">
      <c r="A16" s="34" t="s">
        <v>153</v>
      </c>
      <c r="B16" s="46">
        <v>872</v>
      </c>
    </row>
    <row r="17" spans="1:2" ht="18" customHeight="1">
      <c r="A17" s="34" t="s">
        <v>154</v>
      </c>
      <c r="B17" s="46">
        <v>338</v>
      </c>
    </row>
    <row r="18" spans="1:2" ht="18" customHeight="1">
      <c r="A18" s="34" t="s">
        <v>155</v>
      </c>
      <c r="B18" s="46">
        <v>27</v>
      </c>
    </row>
    <row r="19" spans="1:2" ht="18" customHeight="1">
      <c r="A19" s="34" t="s">
        <v>156</v>
      </c>
      <c r="B19" s="46">
        <v>26</v>
      </c>
    </row>
    <row r="20" spans="1:2" ht="18" customHeight="1">
      <c r="A20" s="34" t="s">
        <v>157</v>
      </c>
      <c r="B20" s="46">
        <v>68</v>
      </c>
    </row>
    <row r="21" spans="1:2" ht="18" customHeight="1">
      <c r="A21" s="34" t="s">
        <v>158</v>
      </c>
      <c r="B21" s="46">
        <v>474</v>
      </c>
    </row>
    <row r="22" spans="1:2" ht="18" customHeight="1">
      <c r="A22" s="34" t="s">
        <v>159</v>
      </c>
      <c r="B22" s="46">
        <v>253</v>
      </c>
    </row>
    <row r="23" spans="1:2" ht="18" customHeight="1">
      <c r="A23" s="34" t="s">
        <v>160</v>
      </c>
      <c r="B23" s="46"/>
    </row>
    <row r="24" spans="1:2" ht="18" customHeight="1">
      <c r="A24" s="34" t="s">
        <v>161</v>
      </c>
      <c r="B24" s="46">
        <v>116</v>
      </c>
    </row>
    <row r="25" spans="1:2" ht="18" customHeight="1">
      <c r="A25" s="34" t="s">
        <v>162</v>
      </c>
      <c r="B25" s="46">
        <v>160</v>
      </c>
    </row>
    <row r="26" spans="1:2" ht="18" customHeight="1">
      <c r="A26" s="34" t="s">
        <v>163</v>
      </c>
      <c r="B26" s="46">
        <v>19</v>
      </c>
    </row>
    <row r="27" spans="1:2" ht="18" customHeight="1">
      <c r="A27" s="34" t="s">
        <v>164</v>
      </c>
      <c r="B27" s="46">
        <v>968</v>
      </c>
    </row>
    <row r="28" spans="1:2" ht="18" customHeight="1">
      <c r="A28" s="34" t="s">
        <v>165</v>
      </c>
      <c r="B28" s="46">
        <v>129</v>
      </c>
    </row>
    <row r="29" spans="1:2" ht="18" customHeight="1">
      <c r="A29" s="34" t="s">
        <v>166</v>
      </c>
      <c r="B29" s="46">
        <v>76</v>
      </c>
    </row>
    <row r="30" spans="1:2" ht="18" customHeight="1">
      <c r="A30" s="34" t="s">
        <v>167</v>
      </c>
      <c r="B30" s="46">
        <v>127</v>
      </c>
    </row>
    <row r="31" spans="1:2" ht="18" customHeight="1">
      <c r="A31" s="34" t="s">
        <v>168</v>
      </c>
      <c r="B31" s="46">
        <v>56</v>
      </c>
    </row>
    <row r="32" spans="1:2" ht="18" customHeight="1">
      <c r="A32" s="34" t="s">
        <v>169</v>
      </c>
      <c r="B32" s="46">
        <v>192</v>
      </c>
    </row>
    <row r="33" spans="1:2" ht="18" customHeight="1">
      <c r="A33" s="34" t="s">
        <v>170</v>
      </c>
      <c r="B33" s="46">
        <v>6</v>
      </c>
    </row>
    <row r="34" spans="1:2" ht="18" customHeight="1">
      <c r="A34" s="34" t="s">
        <v>171</v>
      </c>
      <c r="B34" s="46"/>
    </row>
    <row r="35" spans="1:2" ht="18" customHeight="1">
      <c r="A35" s="34" t="s">
        <v>172</v>
      </c>
      <c r="B35" s="46">
        <v>1071</v>
      </c>
    </row>
    <row r="36" spans="1:2" ht="18" customHeight="1">
      <c r="A36" s="34" t="s">
        <v>173</v>
      </c>
      <c r="B36" s="46">
        <v>3153</v>
      </c>
    </row>
    <row r="37" spans="1:2" ht="18" customHeight="1">
      <c r="A37" s="34" t="s">
        <v>174</v>
      </c>
      <c r="B37" s="46">
        <v>269</v>
      </c>
    </row>
    <row r="38" spans="1:2" ht="18" customHeight="1">
      <c r="A38" s="34" t="s">
        <v>175</v>
      </c>
      <c r="B38" s="46">
        <v>1</v>
      </c>
    </row>
    <row r="39" spans="1:2" ht="18" customHeight="1">
      <c r="A39" s="34" t="s">
        <v>176</v>
      </c>
      <c r="B39" s="46">
        <v>359</v>
      </c>
    </row>
    <row r="40" spans="1:2" ht="18" customHeight="1">
      <c r="A40" s="34" t="s">
        <v>177</v>
      </c>
      <c r="B40" s="46">
        <v>52</v>
      </c>
    </row>
    <row r="41" spans="1:2" ht="18" customHeight="1">
      <c r="A41" s="34" t="s">
        <v>178</v>
      </c>
      <c r="B41" s="46"/>
    </row>
    <row r="42" spans="1:2" ht="18" customHeight="1">
      <c r="A42" s="34" t="s">
        <v>179</v>
      </c>
      <c r="B42" s="46">
        <v>4650</v>
      </c>
    </row>
    <row r="43" spans="1:2" ht="18" customHeight="1">
      <c r="A43" s="34" t="s">
        <v>138</v>
      </c>
      <c r="B43" s="46">
        <v>8015</v>
      </c>
    </row>
    <row r="44" spans="1:2" ht="18" customHeight="1">
      <c r="A44" s="34" t="s">
        <v>180</v>
      </c>
      <c r="B44" s="46">
        <v>21</v>
      </c>
    </row>
    <row r="45" spans="1:2" ht="18" customHeight="1">
      <c r="A45" s="34" t="s">
        <v>181</v>
      </c>
      <c r="B45" s="46">
        <v>22</v>
      </c>
    </row>
    <row r="46" spans="1:2" ht="18" customHeight="1">
      <c r="A46" s="34" t="s">
        <v>182</v>
      </c>
      <c r="B46" s="46"/>
    </row>
    <row r="47" spans="1:2" ht="18" customHeight="1">
      <c r="A47" s="34" t="s">
        <v>183</v>
      </c>
      <c r="B47" s="46">
        <v>153</v>
      </c>
    </row>
    <row r="48" spans="1:2" ht="18" customHeight="1">
      <c r="A48" s="34" t="s">
        <v>184</v>
      </c>
      <c r="B48" s="46">
        <v>789</v>
      </c>
    </row>
    <row r="49" spans="1:2" ht="18" customHeight="1">
      <c r="A49" s="34" t="s">
        <v>185</v>
      </c>
      <c r="B49" s="46">
        <v>51</v>
      </c>
    </row>
    <row r="50" spans="1:2" ht="18" customHeight="1">
      <c r="A50" s="34" t="s">
        <v>186</v>
      </c>
      <c r="B50" s="46">
        <v>54</v>
      </c>
    </row>
    <row r="51" spans="1:2" ht="18" customHeight="1">
      <c r="A51" s="34" t="s">
        <v>187</v>
      </c>
      <c r="B51" s="46">
        <v>90</v>
      </c>
    </row>
    <row r="52" spans="1:2" ht="18" customHeight="1">
      <c r="A52" s="34" t="s">
        <v>188</v>
      </c>
      <c r="B52" s="46">
        <v>316</v>
      </c>
    </row>
    <row r="53" spans="1:2" ht="18" customHeight="1">
      <c r="A53" s="34" t="s">
        <v>189</v>
      </c>
      <c r="B53" s="46">
        <v>157</v>
      </c>
    </row>
    <row r="54" spans="1:2" ht="18" customHeight="1">
      <c r="A54" s="34" t="s">
        <v>190</v>
      </c>
      <c r="B54" s="46">
        <v>3788</v>
      </c>
    </row>
    <row r="55" spans="1:2" ht="18" customHeight="1">
      <c r="A55" s="34" t="s">
        <v>191</v>
      </c>
      <c r="B55" s="46">
        <v>2257</v>
      </c>
    </row>
    <row r="56" spans="1:2" ht="18" customHeight="1">
      <c r="A56" s="34" t="s">
        <v>192</v>
      </c>
      <c r="B56" s="46">
        <v>99</v>
      </c>
    </row>
    <row r="57" spans="1:2" ht="18" customHeight="1">
      <c r="A57" s="34" t="s">
        <v>193</v>
      </c>
      <c r="B57" s="46">
        <v>218</v>
      </c>
    </row>
    <row r="58" spans="1:2" ht="18" customHeight="1">
      <c r="A58" s="34" t="s">
        <v>1349</v>
      </c>
      <c r="B58" s="46"/>
    </row>
    <row r="59" spans="1:2" ht="18" customHeight="1">
      <c r="A59" s="34" t="s">
        <v>194</v>
      </c>
      <c r="B59" s="46"/>
    </row>
    <row r="60" spans="1:2" ht="18" customHeight="1">
      <c r="A60" s="34" t="s">
        <v>195</v>
      </c>
      <c r="B60" s="46"/>
    </row>
    <row r="61" spans="1:2" ht="18" customHeight="1">
      <c r="A61" s="34" t="s">
        <v>196</v>
      </c>
      <c r="B61" s="46"/>
    </row>
    <row r="62" spans="1:2" ht="18" customHeight="1">
      <c r="A62" s="34" t="s">
        <v>197</v>
      </c>
      <c r="B62" s="46"/>
    </row>
    <row r="63" spans="1:2" ht="18" customHeight="1">
      <c r="A63" s="34" t="s">
        <v>1350</v>
      </c>
      <c r="B63" s="46">
        <v>1682</v>
      </c>
    </row>
    <row r="64" spans="1:2" ht="18" customHeight="1">
      <c r="A64" s="34" t="s">
        <v>194</v>
      </c>
      <c r="B64" s="46">
        <v>100</v>
      </c>
    </row>
    <row r="65" spans="1:2" ht="18" customHeight="1">
      <c r="A65" s="34" t="s">
        <v>195</v>
      </c>
      <c r="B65" s="46">
        <v>889</v>
      </c>
    </row>
    <row r="66" spans="1:2" ht="18" customHeight="1">
      <c r="A66" s="34" t="s">
        <v>196</v>
      </c>
      <c r="B66" s="46">
        <v>116</v>
      </c>
    </row>
    <row r="67" spans="1:2" ht="18" customHeight="1">
      <c r="A67" s="34" t="s">
        <v>197</v>
      </c>
      <c r="B67" s="46"/>
    </row>
    <row r="68" spans="1:2" ht="18" customHeight="1">
      <c r="A68" s="34" t="s">
        <v>198</v>
      </c>
      <c r="B68" s="46"/>
    </row>
    <row r="69" spans="1:2" ht="18" customHeight="1">
      <c r="A69" s="34" t="s">
        <v>199</v>
      </c>
      <c r="B69" s="46">
        <v>15</v>
      </c>
    </row>
    <row r="70" spans="1:2" ht="18" customHeight="1">
      <c r="A70" s="34" t="s">
        <v>200</v>
      </c>
      <c r="B70" s="46"/>
    </row>
    <row r="71" spans="1:2" ht="18" customHeight="1">
      <c r="A71" s="34" t="s">
        <v>201</v>
      </c>
      <c r="B71" s="46"/>
    </row>
    <row r="72" spans="1:2" ht="18" customHeight="1">
      <c r="A72" s="34" t="s">
        <v>202</v>
      </c>
      <c r="B72" s="46"/>
    </row>
    <row r="73" spans="1:2" ht="18" customHeight="1">
      <c r="A73" s="34" t="s">
        <v>203</v>
      </c>
      <c r="B73" s="46"/>
    </row>
    <row r="74" spans="1:2" ht="18" customHeight="1">
      <c r="A74" s="34" t="s">
        <v>204</v>
      </c>
      <c r="B74" s="46"/>
    </row>
    <row r="75" spans="1:2" ht="18" customHeight="1">
      <c r="A75" s="34" t="s">
        <v>205</v>
      </c>
      <c r="B75" s="46">
        <v>5</v>
      </c>
    </row>
    <row r="76" spans="1:2" ht="18" customHeight="1">
      <c r="A76" s="34" t="s">
        <v>206</v>
      </c>
      <c r="B76" s="46">
        <v>35</v>
      </c>
    </row>
    <row r="77" spans="1:2" ht="18" customHeight="1">
      <c r="A77" s="34" t="s">
        <v>207</v>
      </c>
      <c r="B77" s="46">
        <v>522</v>
      </c>
    </row>
    <row r="78" spans="1:2" ht="18" customHeight="1">
      <c r="A78" s="34" t="s">
        <v>1351</v>
      </c>
      <c r="B78" s="46">
        <v>65</v>
      </c>
    </row>
    <row r="79" spans="1:2" ht="18" customHeight="1">
      <c r="A79" s="34" t="s">
        <v>208</v>
      </c>
      <c r="B79" s="46"/>
    </row>
    <row r="80" spans="1:2" ht="18" customHeight="1">
      <c r="A80" s="34" t="s">
        <v>209</v>
      </c>
      <c r="B80" s="46"/>
    </row>
    <row r="81" spans="1:2" ht="18" customHeight="1">
      <c r="A81" s="34" t="s">
        <v>210</v>
      </c>
      <c r="B81" s="46"/>
    </row>
    <row r="82" spans="1:2" ht="18" customHeight="1">
      <c r="A82" s="34" t="s">
        <v>211</v>
      </c>
      <c r="B82" s="46">
        <v>65</v>
      </c>
    </row>
    <row r="83" spans="1:2" ht="18" customHeight="1">
      <c r="A83" s="34" t="s">
        <v>1352</v>
      </c>
      <c r="B83" s="46"/>
    </row>
    <row r="84" spans="1:2" ht="18" customHeight="1">
      <c r="A84" s="34" t="s">
        <v>212</v>
      </c>
      <c r="B84" s="46"/>
    </row>
    <row r="85" spans="1:2" ht="18" customHeight="1">
      <c r="A85" s="34" t="s">
        <v>213</v>
      </c>
      <c r="B85" s="46"/>
    </row>
    <row r="86" spans="1:2" ht="18" customHeight="1">
      <c r="A86" s="34" t="s">
        <v>214</v>
      </c>
      <c r="B86" s="46"/>
    </row>
    <row r="87" spans="1:2" ht="18" customHeight="1">
      <c r="A87" s="34" t="s">
        <v>215</v>
      </c>
      <c r="B87" s="46"/>
    </row>
    <row r="88" spans="1:2" ht="18" customHeight="1">
      <c r="A88" s="60" t="s">
        <v>216</v>
      </c>
      <c r="B88" s="46">
        <v>65939</v>
      </c>
    </row>
    <row r="89" ht="18" customHeight="1">
      <c r="A89" s="1" t="s">
        <v>1323</v>
      </c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  <headerFooter alignWithMargins="0">
    <oddFooter>&amp;C附表2-6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91"/>
  <sheetViews>
    <sheetView workbookViewId="0" topLeftCell="A1">
      <selection activeCell="A2" sqref="A2:D2"/>
    </sheetView>
  </sheetViews>
  <sheetFormatPr defaultColWidth="9.125" defaultRowHeight="14.25"/>
  <cols>
    <col min="1" max="1" width="40.625" style="155" customWidth="1"/>
    <col min="2" max="2" width="19.50390625" style="155" customWidth="1"/>
    <col min="3" max="3" width="39.25390625" style="155" customWidth="1"/>
    <col min="4" max="4" width="19.75390625" style="155" customWidth="1"/>
    <col min="5" max="16384" width="9.125" style="155" customWidth="1"/>
  </cols>
  <sheetData>
    <row r="1" ht="14.25">
      <c r="A1" s="155" t="s">
        <v>51</v>
      </c>
    </row>
    <row r="2" spans="1:4" ht="33.75" customHeight="1">
      <c r="A2" s="180" t="s">
        <v>63</v>
      </c>
      <c r="B2" s="180"/>
      <c r="C2" s="180"/>
      <c r="D2" s="180"/>
    </row>
    <row r="3" spans="1:4" ht="16.5" customHeight="1">
      <c r="A3" s="181"/>
      <c r="B3" s="181"/>
      <c r="C3" s="181"/>
      <c r="D3" s="181"/>
    </row>
    <row r="4" spans="1:4" ht="16.5" customHeight="1">
      <c r="A4" s="181" t="s">
        <v>62</v>
      </c>
      <c r="B4" s="181"/>
      <c r="C4" s="181"/>
      <c r="D4" s="181"/>
    </row>
    <row r="5" spans="1:4" ht="16.5" customHeight="1">
      <c r="A5" s="150" t="s">
        <v>1630</v>
      </c>
      <c r="B5" s="150" t="s">
        <v>1631</v>
      </c>
      <c r="C5" s="150" t="s">
        <v>1630</v>
      </c>
      <c r="D5" s="150" t="s">
        <v>1631</v>
      </c>
    </row>
    <row r="6" spans="1:4" ht="16.5" customHeight="1">
      <c r="A6" s="49" t="s">
        <v>1632</v>
      </c>
      <c r="B6" s="82">
        <f>'[4]L01'!C5</f>
        <v>94500</v>
      </c>
      <c r="C6" s="49" t="s">
        <v>1633</v>
      </c>
      <c r="D6" s="82">
        <f>'[4]L02'!C5</f>
        <v>133165</v>
      </c>
    </row>
    <row r="7" spans="1:4" ht="16.5" customHeight="1">
      <c r="A7" s="49" t="s">
        <v>1634</v>
      </c>
      <c r="B7" s="82">
        <f>SUM(B8,B13,B32)</f>
        <v>33881</v>
      </c>
      <c r="C7" s="156" t="s">
        <v>1635</v>
      </c>
      <c r="D7" s="82">
        <f>SUM(D8,D13,D32)</f>
        <v>0</v>
      </c>
    </row>
    <row r="8" spans="1:4" ht="16.5" customHeight="1">
      <c r="A8" s="49" t="s">
        <v>1636</v>
      </c>
      <c r="B8" s="82">
        <f>SUM(B9:B12)</f>
        <v>4315</v>
      </c>
      <c r="C8" s="156" t="s">
        <v>1637</v>
      </c>
      <c r="D8" s="82">
        <f>SUM(D9:D12)</f>
        <v>0</v>
      </c>
    </row>
    <row r="9" spans="1:4" ht="16.5" customHeight="1">
      <c r="A9" s="50" t="s">
        <v>1638</v>
      </c>
      <c r="B9" s="82">
        <v>489</v>
      </c>
      <c r="C9" s="157" t="s">
        <v>1639</v>
      </c>
      <c r="D9" s="82">
        <v>0</v>
      </c>
    </row>
    <row r="10" spans="1:4" ht="16.5" customHeight="1">
      <c r="A10" s="50" t="s">
        <v>1640</v>
      </c>
      <c r="B10" s="82">
        <v>1553</v>
      </c>
      <c r="C10" s="157" t="s">
        <v>1641</v>
      </c>
      <c r="D10" s="82">
        <v>0</v>
      </c>
    </row>
    <row r="11" spans="1:4" ht="16.5" customHeight="1">
      <c r="A11" s="50" t="s">
        <v>1642</v>
      </c>
      <c r="B11" s="82">
        <v>119</v>
      </c>
      <c r="C11" s="157" t="s">
        <v>1643</v>
      </c>
      <c r="D11" s="82">
        <v>0</v>
      </c>
    </row>
    <row r="12" spans="1:4" ht="16.5" customHeight="1">
      <c r="A12" s="50" t="s">
        <v>1644</v>
      </c>
      <c r="B12" s="82">
        <v>2154</v>
      </c>
      <c r="C12" s="157" t="s">
        <v>1645</v>
      </c>
      <c r="D12" s="82">
        <v>0</v>
      </c>
    </row>
    <row r="13" spans="1:4" ht="16.5" customHeight="1">
      <c r="A13" s="49" t="s">
        <v>1646</v>
      </c>
      <c r="B13" s="82">
        <f>SUM(B14:B31)</f>
        <v>13289</v>
      </c>
      <c r="C13" s="156" t="s">
        <v>1647</v>
      </c>
      <c r="D13" s="82">
        <f>SUM(D14:D31)</f>
        <v>0</v>
      </c>
    </row>
    <row r="14" spans="1:4" ht="16.5" customHeight="1">
      <c r="A14" s="50" t="s">
        <v>1648</v>
      </c>
      <c r="B14" s="82">
        <v>0</v>
      </c>
      <c r="C14" s="157" t="s">
        <v>1649</v>
      </c>
      <c r="D14" s="82">
        <v>0</v>
      </c>
    </row>
    <row r="15" spans="1:4" ht="16.5" customHeight="1">
      <c r="A15" s="50" t="s">
        <v>1650</v>
      </c>
      <c r="B15" s="82">
        <v>454</v>
      </c>
      <c r="C15" s="157" t="s">
        <v>1651</v>
      </c>
      <c r="D15" s="82">
        <v>0</v>
      </c>
    </row>
    <row r="16" spans="1:4" ht="16.5" customHeight="1">
      <c r="A16" s="50" t="s">
        <v>1652</v>
      </c>
      <c r="B16" s="82">
        <v>330</v>
      </c>
      <c r="C16" s="157" t="s">
        <v>1653</v>
      </c>
      <c r="D16" s="82">
        <v>0</v>
      </c>
    </row>
    <row r="17" spans="1:4" ht="16.5" customHeight="1">
      <c r="A17" s="50" t="s">
        <v>1654</v>
      </c>
      <c r="B17" s="82">
        <v>1765</v>
      </c>
      <c r="C17" s="157" t="s">
        <v>1655</v>
      </c>
      <c r="D17" s="82">
        <v>0</v>
      </c>
    </row>
    <row r="18" spans="1:4" ht="16.5" customHeight="1">
      <c r="A18" s="50" t="s">
        <v>1656</v>
      </c>
      <c r="B18" s="82">
        <v>2481</v>
      </c>
      <c r="C18" s="157" t="s">
        <v>1657</v>
      </c>
      <c r="D18" s="82">
        <v>0</v>
      </c>
    </row>
    <row r="19" spans="1:4" ht="16.5" customHeight="1">
      <c r="A19" s="50" t="s">
        <v>1658</v>
      </c>
      <c r="B19" s="82">
        <v>0</v>
      </c>
      <c r="C19" s="157" t="s">
        <v>1659</v>
      </c>
      <c r="D19" s="82">
        <v>0</v>
      </c>
    </row>
    <row r="20" spans="1:4" ht="16.5" customHeight="1">
      <c r="A20" s="50" t="s">
        <v>1660</v>
      </c>
      <c r="B20" s="82">
        <v>0</v>
      </c>
      <c r="C20" s="157" t="s">
        <v>1661</v>
      </c>
      <c r="D20" s="82">
        <v>0</v>
      </c>
    </row>
    <row r="21" spans="1:4" ht="16.5" customHeight="1">
      <c r="A21" s="50" t="s">
        <v>1662</v>
      </c>
      <c r="B21" s="82">
        <v>0</v>
      </c>
      <c r="C21" s="157" t="s">
        <v>1663</v>
      </c>
      <c r="D21" s="82">
        <v>0</v>
      </c>
    </row>
    <row r="22" spans="1:4" ht="16.5" customHeight="1">
      <c r="A22" s="50" t="s">
        <v>1664</v>
      </c>
      <c r="B22" s="82">
        <v>41</v>
      </c>
      <c r="C22" s="157" t="s">
        <v>1665</v>
      </c>
      <c r="D22" s="82">
        <v>0</v>
      </c>
    </row>
    <row r="23" spans="1:4" ht="16.5" customHeight="1">
      <c r="A23" s="50" t="s">
        <v>1666</v>
      </c>
      <c r="B23" s="82">
        <v>566</v>
      </c>
      <c r="C23" s="157" t="s">
        <v>1667</v>
      </c>
      <c r="D23" s="82">
        <v>0</v>
      </c>
    </row>
    <row r="24" spans="1:4" ht="16.5" customHeight="1">
      <c r="A24" s="50" t="s">
        <v>1668</v>
      </c>
      <c r="B24" s="82">
        <v>1149</v>
      </c>
      <c r="C24" s="157" t="s">
        <v>1669</v>
      </c>
      <c r="D24" s="82">
        <v>0</v>
      </c>
    </row>
    <row r="25" spans="1:4" ht="16.5" customHeight="1">
      <c r="A25" s="50" t="s">
        <v>1670</v>
      </c>
      <c r="B25" s="82">
        <v>1751</v>
      </c>
      <c r="C25" s="157" t="s">
        <v>1671</v>
      </c>
      <c r="D25" s="82">
        <v>0</v>
      </c>
    </row>
    <row r="26" spans="1:4" ht="16.5" customHeight="1">
      <c r="A26" s="50" t="s">
        <v>1672</v>
      </c>
      <c r="B26" s="82">
        <v>3024</v>
      </c>
      <c r="C26" s="157" t="s">
        <v>1673</v>
      </c>
      <c r="D26" s="82">
        <v>0</v>
      </c>
    </row>
    <row r="27" spans="1:4" ht="16.5" customHeight="1">
      <c r="A27" s="50" t="s">
        <v>1674</v>
      </c>
      <c r="B27" s="82">
        <v>1532</v>
      </c>
      <c r="C27" s="157" t="s">
        <v>1675</v>
      </c>
      <c r="D27" s="82">
        <v>0</v>
      </c>
    </row>
    <row r="28" spans="1:4" ht="16.5" customHeight="1">
      <c r="A28" s="50" t="s">
        <v>1676</v>
      </c>
      <c r="B28" s="82">
        <v>0</v>
      </c>
      <c r="C28" s="157" t="s">
        <v>1677</v>
      </c>
      <c r="D28" s="82">
        <v>0</v>
      </c>
    </row>
    <row r="29" spans="1:4" ht="16.5" customHeight="1">
      <c r="A29" s="50" t="s">
        <v>1678</v>
      </c>
      <c r="B29" s="82">
        <v>0</v>
      </c>
      <c r="C29" s="157" t="s">
        <v>1679</v>
      </c>
      <c r="D29" s="82">
        <v>0</v>
      </c>
    </row>
    <row r="30" spans="1:4" ht="16.5" customHeight="1">
      <c r="A30" s="50" t="s">
        <v>1680</v>
      </c>
      <c r="B30" s="82">
        <v>15</v>
      </c>
      <c r="C30" s="157" t="s">
        <v>1681</v>
      </c>
      <c r="D30" s="82">
        <v>0</v>
      </c>
    </row>
    <row r="31" spans="1:4" ht="16.5" customHeight="1">
      <c r="A31" s="50" t="s">
        <v>1682</v>
      </c>
      <c r="B31" s="82">
        <v>181</v>
      </c>
      <c r="C31" s="157" t="s">
        <v>1683</v>
      </c>
      <c r="D31" s="82">
        <v>0</v>
      </c>
    </row>
    <row r="32" spans="1:4" ht="16.5" customHeight="1">
      <c r="A32" s="49" t="s">
        <v>1684</v>
      </c>
      <c r="B32" s="82">
        <f>SUM(B33:B52)</f>
        <v>16277</v>
      </c>
      <c r="C32" s="156" t="s">
        <v>1685</v>
      </c>
      <c r="D32" s="82">
        <f>SUM(D33:D52)</f>
        <v>0</v>
      </c>
    </row>
    <row r="33" spans="1:4" ht="17.25" customHeight="1">
      <c r="A33" s="50" t="s">
        <v>1686</v>
      </c>
      <c r="B33" s="82">
        <v>632</v>
      </c>
      <c r="C33" s="157" t="s">
        <v>1686</v>
      </c>
      <c r="D33" s="82">
        <v>0</v>
      </c>
    </row>
    <row r="34" spans="1:4" ht="17.25" customHeight="1">
      <c r="A34" s="50" t="s">
        <v>1687</v>
      </c>
      <c r="B34" s="82">
        <v>0</v>
      </c>
      <c r="C34" s="157" t="s">
        <v>1687</v>
      </c>
      <c r="D34" s="82">
        <v>0</v>
      </c>
    </row>
    <row r="35" spans="1:4" ht="17.25" customHeight="1">
      <c r="A35" s="50" t="s">
        <v>1688</v>
      </c>
      <c r="B35" s="82">
        <v>44</v>
      </c>
      <c r="C35" s="157" t="s">
        <v>1688</v>
      </c>
      <c r="D35" s="82">
        <v>0</v>
      </c>
    </row>
    <row r="36" spans="1:4" ht="17.25" customHeight="1">
      <c r="A36" s="50" t="s">
        <v>1689</v>
      </c>
      <c r="B36" s="158">
        <v>18</v>
      </c>
      <c r="C36" s="157" t="s">
        <v>1689</v>
      </c>
      <c r="D36" s="82">
        <v>0</v>
      </c>
    </row>
    <row r="37" spans="1:4" ht="16.5" customHeight="1">
      <c r="A37" s="159" t="s">
        <v>1690</v>
      </c>
      <c r="B37" s="82">
        <v>1042</v>
      </c>
      <c r="C37" s="160" t="s">
        <v>1690</v>
      </c>
      <c r="D37" s="82">
        <v>0</v>
      </c>
    </row>
    <row r="38" spans="1:4" ht="16.5" customHeight="1">
      <c r="A38" s="50" t="s">
        <v>1691</v>
      </c>
      <c r="B38" s="161">
        <v>406</v>
      </c>
      <c r="C38" s="157" t="s">
        <v>1691</v>
      </c>
      <c r="D38" s="82">
        <v>0</v>
      </c>
    </row>
    <row r="39" spans="1:4" ht="16.5" customHeight="1">
      <c r="A39" s="50" t="s">
        <v>1692</v>
      </c>
      <c r="B39" s="82">
        <v>112</v>
      </c>
      <c r="C39" s="157" t="s">
        <v>1692</v>
      </c>
      <c r="D39" s="82">
        <v>0</v>
      </c>
    </row>
    <row r="40" spans="1:4" ht="16.5" customHeight="1">
      <c r="A40" s="50" t="s">
        <v>1693</v>
      </c>
      <c r="B40" s="82">
        <v>1021</v>
      </c>
      <c r="C40" s="157" t="s">
        <v>1693</v>
      </c>
      <c r="D40" s="82">
        <v>0</v>
      </c>
    </row>
    <row r="41" spans="1:4" ht="16.5" customHeight="1">
      <c r="A41" s="50" t="s">
        <v>1694</v>
      </c>
      <c r="B41" s="82">
        <v>723</v>
      </c>
      <c r="C41" s="157" t="s">
        <v>1694</v>
      </c>
      <c r="D41" s="82">
        <v>0</v>
      </c>
    </row>
    <row r="42" spans="1:4" ht="16.5" customHeight="1">
      <c r="A42" s="50" t="s">
        <v>1695</v>
      </c>
      <c r="B42" s="82">
        <v>449</v>
      </c>
      <c r="C42" s="157" t="s">
        <v>1695</v>
      </c>
      <c r="D42" s="82">
        <v>0</v>
      </c>
    </row>
    <row r="43" spans="1:4" ht="16.5" customHeight="1">
      <c r="A43" s="50" t="s">
        <v>1696</v>
      </c>
      <c r="B43" s="82">
        <v>558</v>
      </c>
      <c r="C43" s="157" t="s">
        <v>1696</v>
      </c>
      <c r="D43" s="82">
        <v>0</v>
      </c>
    </row>
    <row r="44" spans="1:4" ht="16.5" customHeight="1">
      <c r="A44" s="50" t="s">
        <v>1697</v>
      </c>
      <c r="B44" s="82">
        <v>5703</v>
      </c>
      <c r="C44" s="157" t="s">
        <v>1697</v>
      </c>
      <c r="D44" s="82">
        <v>0</v>
      </c>
    </row>
    <row r="45" spans="1:4" ht="16.5" customHeight="1">
      <c r="A45" s="50" t="s">
        <v>1698</v>
      </c>
      <c r="B45" s="82">
        <v>58</v>
      </c>
      <c r="C45" s="157" t="s">
        <v>1698</v>
      </c>
      <c r="D45" s="82">
        <v>0</v>
      </c>
    </row>
    <row r="46" spans="1:4" ht="16.5" customHeight="1">
      <c r="A46" s="50" t="s">
        <v>1699</v>
      </c>
      <c r="B46" s="82">
        <v>2561</v>
      </c>
      <c r="C46" s="157" t="s">
        <v>1699</v>
      </c>
      <c r="D46" s="82">
        <v>0</v>
      </c>
    </row>
    <row r="47" spans="1:4" ht="16.5" customHeight="1">
      <c r="A47" s="50" t="s">
        <v>1700</v>
      </c>
      <c r="B47" s="82">
        <v>1453</v>
      </c>
      <c r="C47" s="157" t="s">
        <v>1700</v>
      </c>
      <c r="D47" s="82">
        <v>0</v>
      </c>
    </row>
    <row r="48" spans="1:4" ht="16.5" customHeight="1">
      <c r="A48" s="50" t="s">
        <v>1701</v>
      </c>
      <c r="B48" s="82">
        <v>0</v>
      </c>
      <c r="C48" s="157" t="s">
        <v>1701</v>
      </c>
      <c r="D48" s="82">
        <v>0</v>
      </c>
    </row>
    <row r="49" spans="1:4" ht="16.5" customHeight="1">
      <c r="A49" s="50" t="s">
        <v>1702</v>
      </c>
      <c r="B49" s="82">
        <v>432</v>
      </c>
      <c r="C49" s="157" t="s">
        <v>1702</v>
      </c>
      <c r="D49" s="82">
        <v>0</v>
      </c>
    </row>
    <row r="50" spans="1:4" ht="16.5" customHeight="1">
      <c r="A50" s="50" t="s">
        <v>1703</v>
      </c>
      <c r="B50" s="82">
        <v>669</v>
      </c>
      <c r="C50" s="157" t="s">
        <v>1703</v>
      </c>
      <c r="D50" s="82">
        <v>0</v>
      </c>
    </row>
    <row r="51" spans="1:4" ht="16.5" customHeight="1">
      <c r="A51" s="50" t="s">
        <v>1704</v>
      </c>
      <c r="B51" s="82">
        <v>214</v>
      </c>
      <c r="C51" s="157" t="s">
        <v>1704</v>
      </c>
      <c r="D51" s="82">
        <v>0</v>
      </c>
    </row>
    <row r="52" spans="1:4" ht="16.5" customHeight="1">
      <c r="A52" s="50" t="s">
        <v>120</v>
      </c>
      <c r="B52" s="82">
        <v>182</v>
      </c>
      <c r="C52" s="157" t="s">
        <v>410</v>
      </c>
      <c r="D52" s="82">
        <v>0</v>
      </c>
    </row>
    <row r="53" spans="1:4" ht="16.5" customHeight="1">
      <c r="A53" s="49" t="s">
        <v>1705</v>
      </c>
      <c r="B53" s="82">
        <f>SUM(B54:B57)</f>
        <v>0</v>
      </c>
      <c r="C53" s="156" t="s">
        <v>1706</v>
      </c>
      <c r="D53" s="82">
        <f>SUM(D54:D57)</f>
        <v>13253</v>
      </c>
    </row>
    <row r="54" spans="1:4" ht="16.5" customHeight="1">
      <c r="A54" s="50" t="s">
        <v>1707</v>
      </c>
      <c r="B54" s="82">
        <v>0</v>
      </c>
      <c r="C54" s="157" t="s">
        <v>1708</v>
      </c>
      <c r="D54" s="82">
        <v>12006</v>
      </c>
    </row>
    <row r="55" spans="1:4" ht="16.5" customHeight="1">
      <c r="A55" s="50" t="s">
        <v>1709</v>
      </c>
      <c r="B55" s="82">
        <v>0</v>
      </c>
      <c r="C55" s="157" t="s">
        <v>1710</v>
      </c>
      <c r="D55" s="82">
        <v>0</v>
      </c>
    </row>
    <row r="56" spans="1:4" ht="16.5" customHeight="1">
      <c r="A56" s="50" t="s">
        <v>1711</v>
      </c>
      <c r="B56" s="82">
        <v>0</v>
      </c>
      <c r="C56" s="157" t="s">
        <v>1712</v>
      </c>
      <c r="D56" s="82">
        <v>0</v>
      </c>
    </row>
    <row r="57" spans="1:4" ht="16.5" customHeight="1">
      <c r="A57" s="50" t="s">
        <v>1713</v>
      </c>
      <c r="B57" s="82">
        <v>0</v>
      </c>
      <c r="C57" s="157" t="s">
        <v>1714</v>
      </c>
      <c r="D57" s="82">
        <v>1247</v>
      </c>
    </row>
    <row r="58" spans="1:4" ht="16.5" customHeight="1">
      <c r="A58" s="49" t="s">
        <v>1715</v>
      </c>
      <c r="B58" s="82">
        <v>0</v>
      </c>
      <c r="C58" s="157"/>
      <c r="D58" s="82"/>
    </row>
    <row r="59" spans="1:4" ht="16.5" customHeight="1">
      <c r="A59" s="49" t="s">
        <v>1716</v>
      </c>
      <c r="B59" s="158">
        <v>10813</v>
      </c>
      <c r="C59" s="157"/>
      <c r="D59" s="158"/>
    </row>
    <row r="60" spans="1:4" ht="16.5" customHeight="1">
      <c r="A60" s="162" t="s">
        <v>1717</v>
      </c>
      <c r="B60" s="82">
        <f>SUM(B61:B63)</f>
        <v>14661</v>
      </c>
      <c r="C60" s="163" t="s">
        <v>1718</v>
      </c>
      <c r="D60" s="82">
        <v>1061</v>
      </c>
    </row>
    <row r="61" spans="1:4" ht="16.5" customHeight="1">
      <c r="A61" s="50" t="s">
        <v>1719</v>
      </c>
      <c r="B61" s="161">
        <v>14362</v>
      </c>
      <c r="C61" s="157"/>
      <c r="D61" s="161"/>
    </row>
    <row r="62" spans="1:4" ht="16.5" customHeight="1">
      <c r="A62" s="50" t="s">
        <v>1720</v>
      </c>
      <c r="B62" s="82">
        <v>0</v>
      </c>
      <c r="C62" s="157"/>
      <c r="D62" s="82"/>
    </row>
    <row r="63" spans="1:4" ht="16.5" customHeight="1">
      <c r="A63" s="50" t="s">
        <v>1721</v>
      </c>
      <c r="B63" s="82">
        <v>299</v>
      </c>
      <c r="C63" s="157"/>
      <c r="D63" s="82"/>
    </row>
    <row r="64" spans="1:4" ht="16.5" customHeight="1">
      <c r="A64" s="49" t="s">
        <v>1722</v>
      </c>
      <c r="B64" s="158">
        <f>B65</f>
        <v>0</v>
      </c>
      <c r="C64" s="156" t="s">
        <v>1723</v>
      </c>
      <c r="D64" s="82">
        <f>D65</f>
        <v>132657</v>
      </c>
    </row>
    <row r="65" spans="1:4" ht="16.5" customHeight="1">
      <c r="A65" s="162" t="s">
        <v>1724</v>
      </c>
      <c r="B65" s="82">
        <f>B66</f>
        <v>0</v>
      </c>
      <c r="C65" s="164" t="s">
        <v>1725</v>
      </c>
      <c r="D65" s="161">
        <f>SUM(D66:D69)</f>
        <v>132657</v>
      </c>
    </row>
    <row r="66" spans="1:4" ht="16.5" customHeight="1">
      <c r="A66" s="49" t="s">
        <v>1726</v>
      </c>
      <c r="B66" s="161">
        <f>SUM(B67:B70)</f>
        <v>0</v>
      </c>
      <c r="C66" s="157" t="s">
        <v>1727</v>
      </c>
      <c r="D66" s="82">
        <v>1850</v>
      </c>
    </row>
    <row r="67" spans="1:4" ht="16.5" customHeight="1">
      <c r="A67" s="50" t="s">
        <v>1728</v>
      </c>
      <c r="B67" s="82">
        <v>0</v>
      </c>
      <c r="C67" s="157" t="s">
        <v>1729</v>
      </c>
      <c r="D67" s="82">
        <v>0</v>
      </c>
    </row>
    <row r="68" spans="1:4" ht="16.5" customHeight="1">
      <c r="A68" s="50" t="s">
        <v>1730</v>
      </c>
      <c r="B68" s="82">
        <v>0</v>
      </c>
      <c r="C68" s="157" t="s">
        <v>1731</v>
      </c>
      <c r="D68" s="82">
        <v>0</v>
      </c>
    </row>
    <row r="69" spans="1:4" ht="16.5" customHeight="1">
      <c r="A69" s="50" t="s">
        <v>1732</v>
      </c>
      <c r="B69" s="82">
        <v>0</v>
      </c>
      <c r="C69" s="157" t="s">
        <v>1733</v>
      </c>
      <c r="D69" s="82">
        <v>130807</v>
      </c>
    </row>
    <row r="70" spans="1:4" ht="16.5" customHeight="1">
      <c r="A70" s="50" t="s">
        <v>1734</v>
      </c>
      <c r="B70" s="82">
        <v>0</v>
      </c>
      <c r="C70" s="157"/>
      <c r="D70" s="82"/>
    </row>
    <row r="71" spans="1:4" ht="16.5" customHeight="1">
      <c r="A71" s="49" t="s">
        <v>1735</v>
      </c>
      <c r="B71" s="82">
        <f>B72</f>
        <v>145907</v>
      </c>
      <c r="C71" s="156" t="s">
        <v>1736</v>
      </c>
      <c r="D71" s="161">
        <f>SUM(D72:D75)</f>
        <v>0</v>
      </c>
    </row>
    <row r="72" spans="1:4" ht="17.25" customHeight="1">
      <c r="A72" s="50" t="s">
        <v>1737</v>
      </c>
      <c r="B72" s="158">
        <f>SUM(B73:B76)</f>
        <v>145907</v>
      </c>
      <c r="C72" s="165" t="s">
        <v>1738</v>
      </c>
      <c r="D72" s="82">
        <v>0</v>
      </c>
    </row>
    <row r="73" spans="1:4" ht="17.25" customHeight="1">
      <c r="A73" s="159" t="s">
        <v>1739</v>
      </c>
      <c r="B73" s="82">
        <v>145907</v>
      </c>
      <c r="C73" s="160" t="s">
        <v>1740</v>
      </c>
      <c r="D73" s="161">
        <v>0</v>
      </c>
    </row>
    <row r="74" spans="1:4" ht="17.25" customHeight="1">
      <c r="A74" s="50" t="s">
        <v>1741</v>
      </c>
      <c r="B74" s="161">
        <v>0</v>
      </c>
      <c r="C74" s="157" t="s">
        <v>1742</v>
      </c>
      <c r="D74" s="82">
        <v>0</v>
      </c>
    </row>
    <row r="75" spans="1:4" ht="17.25" customHeight="1">
      <c r="A75" s="50" t="s">
        <v>1743</v>
      </c>
      <c r="B75" s="82">
        <v>0</v>
      </c>
      <c r="C75" s="157" t="s">
        <v>1744</v>
      </c>
      <c r="D75" s="82">
        <v>0</v>
      </c>
    </row>
    <row r="76" spans="1:4" ht="17.25" customHeight="1">
      <c r="A76" s="50" t="s">
        <v>1745</v>
      </c>
      <c r="B76" s="82">
        <v>0</v>
      </c>
      <c r="C76" s="157"/>
      <c r="D76" s="153"/>
    </row>
    <row r="77" spans="1:4" ht="16.5" customHeight="1">
      <c r="A77" s="49" t="s">
        <v>1746</v>
      </c>
      <c r="B77" s="82">
        <v>0</v>
      </c>
      <c r="C77" s="156" t="s">
        <v>1747</v>
      </c>
      <c r="D77" s="82">
        <v>0</v>
      </c>
    </row>
    <row r="78" spans="1:4" ht="16.5" customHeight="1">
      <c r="A78" s="49" t="s">
        <v>1748</v>
      </c>
      <c r="B78" s="82">
        <v>0</v>
      </c>
      <c r="C78" s="156" t="s">
        <v>1749</v>
      </c>
      <c r="D78" s="82">
        <v>0</v>
      </c>
    </row>
    <row r="79" spans="1:4" ht="16.5" customHeight="1">
      <c r="A79" s="49" t="s">
        <v>1750</v>
      </c>
      <c r="B79" s="82">
        <v>0</v>
      </c>
      <c r="C79" s="156" t="s">
        <v>1751</v>
      </c>
      <c r="D79" s="82">
        <v>0</v>
      </c>
    </row>
    <row r="80" spans="1:4" ht="17.25" customHeight="1">
      <c r="A80" s="49" t="s">
        <v>1752</v>
      </c>
      <c r="B80" s="82">
        <v>21412</v>
      </c>
      <c r="C80" s="166" t="s">
        <v>1753</v>
      </c>
      <c r="D80" s="158">
        <v>30283</v>
      </c>
    </row>
    <row r="81" spans="1:4" ht="16.5" customHeight="1">
      <c r="A81" s="49" t="s">
        <v>1754</v>
      </c>
      <c r="B81" s="82">
        <f>SUM(B82:B84)</f>
        <v>0</v>
      </c>
      <c r="C81" s="166" t="s">
        <v>1755</v>
      </c>
      <c r="D81" s="82">
        <f>SUM(D82:D84)</f>
        <v>0</v>
      </c>
    </row>
    <row r="82" spans="1:4" ht="16.5" customHeight="1">
      <c r="A82" s="50" t="s">
        <v>1756</v>
      </c>
      <c r="B82" s="82">
        <v>0</v>
      </c>
      <c r="C82" s="167" t="s">
        <v>1757</v>
      </c>
      <c r="D82" s="161">
        <v>0</v>
      </c>
    </row>
    <row r="83" spans="1:4" ht="16.5" customHeight="1">
      <c r="A83" s="50" t="s">
        <v>1758</v>
      </c>
      <c r="B83" s="158">
        <v>0</v>
      </c>
      <c r="C83" s="167" t="s">
        <v>1759</v>
      </c>
      <c r="D83" s="161">
        <v>0</v>
      </c>
    </row>
    <row r="84" spans="1:4" ht="16.5" customHeight="1">
      <c r="A84" s="50" t="s">
        <v>1760</v>
      </c>
      <c r="B84" s="82">
        <v>0</v>
      </c>
      <c r="C84" s="167" t="s">
        <v>1761</v>
      </c>
      <c r="D84" s="161">
        <v>0</v>
      </c>
    </row>
    <row r="85" spans="1:4" ht="16.5" customHeight="1">
      <c r="A85" s="49" t="s">
        <v>1762</v>
      </c>
      <c r="B85" s="161">
        <v>0</v>
      </c>
      <c r="C85" s="166" t="s">
        <v>1763</v>
      </c>
      <c r="D85" s="161">
        <v>0</v>
      </c>
    </row>
    <row r="86" spans="1:4" ht="16.5" customHeight="1">
      <c r="A86" s="49" t="s">
        <v>1764</v>
      </c>
      <c r="B86" s="82">
        <v>0</v>
      </c>
      <c r="C86" s="166" t="s">
        <v>1765</v>
      </c>
      <c r="D86" s="161">
        <v>0</v>
      </c>
    </row>
    <row r="87" spans="1:4" ht="16.5" customHeight="1">
      <c r="A87" s="162"/>
      <c r="B87" s="82"/>
      <c r="C87" s="156" t="s">
        <v>1766</v>
      </c>
      <c r="D87" s="161">
        <v>0</v>
      </c>
    </row>
    <row r="88" spans="1:4" ht="16.5" customHeight="1">
      <c r="A88" s="162"/>
      <c r="B88" s="82"/>
      <c r="C88" s="156" t="s">
        <v>1767</v>
      </c>
      <c r="D88" s="82">
        <f>B91-D6-D7-D53-D60-D64-D71-D77-D78-D79-D80-D81-D85-D86-D87</f>
        <v>10755</v>
      </c>
    </row>
    <row r="89" spans="1:4" ht="16.5" customHeight="1">
      <c r="A89" s="162"/>
      <c r="B89" s="82"/>
      <c r="C89" s="156" t="s">
        <v>1768</v>
      </c>
      <c r="D89" s="82">
        <v>10755</v>
      </c>
    </row>
    <row r="90" spans="1:4" ht="16.5" customHeight="1">
      <c r="A90" s="162"/>
      <c r="B90" s="82"/>
      <c r="C90" s="156" t="s">
        <v>1769</v>
      </c>
      <c r="D90" s="158">
        <f>D88-D89</f>
        <v>0</v>
      </c>
    </row>
    <row r="91" spans="1:4" ht="16.5" customHeight="1">
      <c r="A91" s="168" t="s">
        <v>1770</v>
      </c>
      <c r="B91" s="82">
        <f>SUM(B6:B7,B53,B58:B60,B64,B71,B77:B81,B85:B86)</f>
        <v>321174</v>
      </c>
      <c r="C91" s="169" t="s">
        <v>1771</v>
      </c>
      <c r="D91" s="82">
        <f>SUM(D6:D7,D53,D60,D64,D71,D77:D81,D85:D88)</f>
        <v>321174</v>
      </c>
    </row>
  </sheetData>
  <mergeCells count="3">
    <mergeCell ref="A2:D2"/>
    <mergeCell ref="A3:D3"/>
    <mergeCell ref="A4:D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1"/>
  <sheetViews>
    <sheetView workbookViewId="0" topLeftCell="A151">
      <selection activeCell="A171" sqref="A171:H171"/>
    </sheetView>
  </sheetViews>
  <sheetFormatPr defaultColWidth="9.00390625" defaultRowHeight="14.25"/>
  <cols>
    <col min="1" max="1" width="39.75390625" style="1" customWidth="1"/>
    <col min="2" max="2" width="9.00390625" style="1" customWidth="1"/>
    <col min="3" max="7" width="8.125" style="1" customWidth="1"/>
    <col min="8" max="8" width="10.75390625" style="1" customWidth="1"/>
    <col min="9" max="16384" width="9.00390625" style="1" customWidth="1"/>
  </cols>
  <sheetData>
    <row r="1" ht="18.75" customHeight="1">
      <c r="A1" s="12" t="s">
        <v>52</v>
      </c>
    </row>
    <row r="2" spans="1:8" ht="28.5" customHeight="1">
      <c r="A2" s="182" t="s">
        <v>1619</v>
      </c>
      <c r="B2" s="182"/>
      <c r="C2" s="182"/>
      <c r="D2" s="182"/>
      <c r="E2" s="182"/>
      <c r="F2" s="182"/>
      <c r="G2" s="182"/>
      <c r="H2" s="182"/>
    </row>
    <row r="3" spans="1:8" ht="14.25">
      <c r="A3" s="170" t="s">
        <v>61</v>
      </c>
      <c r="B3" s="129"/>
      <c r="C3" s="129"/>
      <c r="D3" s="129"/>
      <c r="E3" s="129"/>
      <c r="H3" s="25" t="s">
        <v>1380</v>
      </c>
    </row>
    <row r="4" spans="1:8" ht="19.5" customHeight="1">
      <c r="A4" s="130" t="s">
        <v>145</v>
      </c>
      <c r="B4" s="131" t="s">
        <v>1454</v>
      </c>
      <c r="C4" s="132" t="s">
        <v>1620</v>
      </c>
      <c r="D4" s="133" t="s">
        <v>1621</v>
      </c>
      <c r="E4" s="133" t="s">
        <v>1622</v>
      </c>
      <c r="F4" s="133" t="s">
        <v>1623</v>
      </c>
      <c r="G4" s="133" t="s">
        <v>1624</v>
      </c>
      <c r="H4" s="133" t="s">
        <v>1625</v>
      </c>
    </row>
    <row r="5" spans="1:8" ht="18" customHeight="1">
      <c r="A5" s="134" t="s">
        <v>1455</v>
      </c>
      <c r="B5" s="135"/>
      <c r="C5" s="135"/>
      <c r="D5" s="135"/>
      <c r="E5" s="135"/>
      <c r="F5" s="135"/>
      <c r="G5" s="136"/>
      <c r="H5" s="136"/>
    </row>
    <row r="6" spans="1:8" ht="18" customHeight="1">
      <c r="A6" s="137" t="s">
        <v>1456</v>
      </c>
      <c r="B6" s="135"/>
      <c r="C6" s="135"/>
      <c r="D6" s="135"/>
      <c r="E6" s="135"/>
      <c r="F6" s="135"/>
      <c r="G6" s="136"/>
      <c r="H6" s="136"/>
    </row>
    <row r="7" spans="1:8" ht="18" customHeight="1">
      <c r="A7" s="137" t="s">
        <v>1457</v>
      </c>
      <c r="B7" s="135"/>
      <c r="C7" s="135"/>
      <c r="D7" s="135"/>
      <c r="E7" s="135"/>
      <c r="F7" s="135"/>
      <c r="G7" s="136"/>
      <c r="H7" s="136"/>
    </row>
    <row r="8" spans="1:8" ht="18" customHeight="1">
      <c r="A8" s="137" t="s">
        <v>1458</v>
      </c>
      <c r="B8" s="135"/>
      <c r="C8" s="135"/>
      <c r="D8" s="135"/>
      <c r="E8" s="135"/>
      <c r="F8" s="135"/>
      <c r="G8" s="136"/>
      <c r="H8" s="136"/>
    </row>
    <row r="9" spans="1:8" ht="18" customHeight="1">
      <c r="A9" s="134" t="s">
        <v>1459</v>
      </c>
      <c r="B9" s="135"/>
      <c r="C9" s="135"/>
      <c r="D9" s="135"/>
      <c r="E9" s="135"/>
      <c r="F9" s="135"/>
      <c r="G9" s="135"/>
      <c r="H9" s="135"/>
    </row>
    <row r="10" spans="1:8" ht="18" customHeight="1">
      <c r="A10" s="137" t="s">
        <v>1460</v>
      </c>
      <c r="B10" s="135"/>
      <c r="C10" s="135"/>
      <c r="D10" s="135"/>
      <c r="E10" s="135"/>
      <c r="F10" s="135"/>
      <c r="G10" s="136"/>
      <c r="H10" s="136"/>
    </row>
    <row r="11" spans="1:8" ht="18" customHeight="1">
      <c r="A11" s="137" t="s">
        <v>1461</v>
      </c>
      <c r="B11" s="135"/>
      <c r="C11" s="135"/>
      <c r="D11" s="135"/>
      <c r="E11" s="135"/>
      <c r="F11" s="135"/>
      <c r="G11" s="136"/>
      <c r="H11" s="136"/>
    </row>
    <row r="12" spans="1:8" ht="18" customHeight="1">
      <c r="A12" s="137" t="s">
        <v>1462</v>
      </c>
      <c r="B12" s="135"/>
      <c r="C12" s="135"/>
      <c r="D12" s="135"/>
      <c r="E12" s="135"/>
      <c r="F12" s="135"/>
      <c r="G12" s="136"/>
      <c r="H12" s="136"/>
    </row>
    <row r="13" spans="1:8" ht="18" customHeight="1">
      <c r="A13" s="137" t="s">
        <v>1463</v>
      </c>
      <c r="B13" s="135"/>
      <c r="C13" s="135"/>
      <c r="D13" s="135"/>
      <c r="E13" s="135"/>
      <c r="F13" s="135"/>
      <c r="G13" s="136"/>
      <c r="H13" s="136"/>
    </row>
    <row r="14" spans="1:8" ht="18" customHeight="1">
      <c r="A14" s="137" t="s">
        <v>1464</v>
      </c>
      <c r="B14" s="135"/>
      <c r="C14" s="138"/>
      <c r="D14" s="138"/>
      <c r="E14" s="138"/>
      <c r="F14" s="138"/>
      <c r="G14" s="138"/>
      <c r="H14" s="138"/>
    </row>
    <row r="15" spans="1:8" ht="18" customHeight="1">
      <c r="A15" s="137" t="s">
        <v>1465</v>
      </c>
      <c r="B15" s="135"/>
      <c r="C15" s="135"/>
      <c r="D15" s="135"/>
      <c r="E15" s="135"/>
      <c r="F15" s="135"/>
      <c r="G15" s="136"/>
      <c r="H15" s="136"/>
    </row>
    <row r="16" spans="1:8" ht="18" customHeight="1">
      <c r="A16" s="137" t="s">
        <v>1466</v>
      </c>
      <c r="B16" s="135"/>
      <c r="C16" s="135"/>
      <c r="D16" s="135"/>
      <c r="E16" s="135"/>
      <c r="F16" s="135"/>
      <c r="G16" s="136"/>
      <c r="H16" s="136"/>
    </row>
    <row r="17" spans="1:8" ht="18" customHeight="1">
      <c r="A17" s="137" t="s">
        <v>1467</v>
      </c>
      <c r="B17" s="135"/>
      <c r="C17" s="138"/>
      <c r="D17" s="138"/>
      <c r="E17" s="138"/>
      <c r="F17" s="138"/>
      <c r="G17" s="138"/>
      <c r="H17" s="138"/>
    </row>
    <row r="18" spans="1:9" ht="18" customHeight="1">
      <c r="A18" s="137" t="s">
        <v>1468</v>
      </c>
      <c r="B18" s="135"/>
      <c r="C18" s="138"/>
      <c r="D18" s="138"/>
      <c r="E18" s="138"/>
      <c r="F18" s="138"/>
      <c r="G18" s="138"/>
      <c r="H18" s="138"/>
      <c r="I18" s="139"/>
    </row>
    <row r="19" spans="1:9" ht="18" customHeight="1">
      <c r="A19" s="137" t="s">
        <v>1469</v>
      </c>
      <c r="B19" s="135"/>
      <c r="C19" s="138"/>
      <c r="D19" s="138"/>
      <c r="E19" s="138"/>
      <c r="F19" s="138"/>
      <c r="G19" s="138"/>
      <c r="H19" s="138"/>
      <c r="I19" s="139"/>
    </row>
    <row r="20" spans="1:8" ht="18" customHeight="1">
      <c r="A20" s="137" t="s">
        <v>1470</v>
      </c>
      <c r="B20" s="135"/>
      <c r="C20" s="135"/>
      <c r="D20" s="138"/>
      <c r="E20" s="138"/>
      <c r="F20" s="138"/>
      <c r="G20" s="138"/>
      <c r="H20" s="136"/>
    </row>
    <row r="21" spans="1:8" ht="18" customHeight="1">
      <c r="A21" s="137" t="s">
        <v>1471</v>
      </c>
      <c r="B21" s="135"/>
      <c r="C21" s="135"/>
      <c r="D21" s="135"/>
      <c r="E21" s="135"/>
      <c r="F21" s="135"/>
      <c r="G21" s="136"/>
      <c r="H21" s="136"/>
    </row>
    <row r="22" spans="1:8" ht="18" customHeight="1">
      <c r="A22" s="137" t="s">
        <v>1472</v>
      </c>
      <c r="B22" s="135"/>
      <c r="C22" s="135"/>
      <c r="D22" s="135"/>
      <c r="E22" s="135"/>
      <c r="F22" s="135"/>
      <c r="G22" s="136"/>
      <c r="H22" s="136"/>
    </row>
    <row r="23" spans="1:8" ht="18" customHeight="1">
      <c r="A23" s="137" t="s">
        <v>1473</v>
      </c>
      <c r="B23" s="135"/>
      <c r="C23" s="135"/>
      <c r="D23" s="135"/>
      <c r="E23" s="135"/>
      <c r="F23" s="135"/>
      <c r="G23" s="136"/>
      <c r="H23" s="136"/>
    </row>
    <row r="24" spans="1:8" ht="18" customHeight="1">
      <c r="A24" s="137" t="s">
        <v>1474</v>
      </c>
      <c r="B24" s="135"/>
      <c r="C24" s="135"/>
      <c r="D24" s="135"/>
      <c r="E24" s="135"/>
      <c r="F24" s="135"/>
      <c r="G24" s="136"/>
      <c r="H24" s="136"/>
    </row>
    <row r="25" spans="1:8" ht="18" customHeight="1">
      <c r="A25" s="134" t="s">
        <v>1475</v>
      </c>
      <c r="B25" s="135"/>
      <c r="C25" s="138"/>
      <c r="D25" s="138"/>
      <c r="E25" s="138"/>
      <c r="F25" s="138"/>
      <c r="G25" s="138"/>
      <c r="H25" s="138"/>
    </row>
    <row r="26" spans="1:8" ht="18" customHeight="1">
      <c r="A26" s="140" t="s">
        <v>1476</v>
      </c>
      <c r="B26" s="141"/>
      <c r="C26" s="141"/>
      <c r="D26" s="141"/>
      <c r="E26" s="141"/>
      <c r="F26" s="141"/>
      <c r="G26" s="141"/>
      <c r="H26" s="141"/>
    </row>
    <row r="27" spans="1:8" ht="18" customHeight="1">
      <c r="A27" s="142" t="s">
        <v>1477</v>
      </c>
      <c r="B27" s="141"/>
      <c r="C27" s="141"/>
      <c r="D27" s="141"/>
      <c r="E27" s="141"/>
      <c r="F27" s="141"/>
      <c r="G27" s="141"/>
      <c r="H27" s="141"/>
    </row>
    <row r="28" spans="1:8" ht="18" customHeight="1">
      <c r="A28" s="142" t="s">
        <v>1478</v>
      </c>
      <c r="B28" s="141"/>
      <c r="C28" s="141"/>
      <c r="D28" s="141"/>
      <c r="E28" s="141"/>
      <c r="F28" s="141"/>
      <c r="G28" s="141"/>
      <c r="H28" s="141"/>
    </row>
    <row r="29" spans="1:8" ht="18" customHeight="1">
      <c r="A29" s="142" t="s">
        <v>1479</v>
      </c>
      <c r="B29" s="141"/>
      <c r="C29" s="141"/>
      <c r="D29" s="141"/>
      <c r="E29" s="141"/>
      <c r="F29" s="141"/>
      <c r="G29" s="141"/>
      <c r="H29" s="141"/>
    </row>
    <row r="30" spans="1:8" ht="18" customHeight="1">
      <c r="A30" s="142" t="s">
        <v>1480</v>
      </c>
      <c r="B30" s="141"/>
      <c r="C30" s="141"/>
      <c r="D30" s="141"/>
      <c r="E30" s="141"/>
      <c r="F30" s="141"/>
      <c r="G30" s="141"/>
      <c r="H30" s="141"/>
    </row>
    <row r="31" spans="1:8" ht="18" customHeight="1">
      <c r="A31" s="142" t="s">
        <v>1481</v>
      </c>
      <c r="B31" s="141"/>
      <c r="C31" s="141"/>
      <c r="D31" s="141"/>
      <c r="E31" s="141"/>
      <c r="F31" s="141"/>
      <c r="G31" s="141"/>
      <c r="H31" s="141"/>
    </row>
    <row r="32" spans="1:8" ht="18" customHeight="1">
      <c r="A32" s="142" t="s">
        <v>1482</v>
      </c>
      <c r="B32" s="141"/>
      <c r="C32" s="141"/>
      <c r="D32" s="141"/>
      <c r="E32" s="141"/>
      <c r="F32" s="141"/>
      <c r="G32" s="141"/>
      <c r="H32" s="141"/>
    </row>
    <row r="33" spans="1:8" ht="18" customHeight="1">
      <c r="A33" s="142" t="s">
        <v>1483</v>
      </c>
      <c r="B33" s="141"/>
      <c r="C33" s="141"/>
      <c r="D33" s="141"/>
      <c r="E33" s="141"/>
      <c r="F33" s="141"/>
      <c r="G33" s="141"/>
      <c r="H33" s="141"/>
    </row>
    <row r="34" spans="1:8" ht="18" customHeight="1">
      <c r="A34" s="142" t="s">
        <v>1484</v>
      </c>
      <c r="B34" s="141"/>
      <c r="C34" s="141"/>
      <c r="D34" s="141"/>
      <c r="E34" s="141"/>
      <c r="F34" s="141"/>
      <c r="G34" s="141"/>
      <c r="H34" s="141"/>
    </row>
    <row r="35" spans="1:8" ht="18" customHeight="1">
      <c r="A35" s="142" t="s">
        <v>1485</v>
      </c>
      <c r="B35" s="141"/>
      <c r="C35" s="141"/>
      <c r="D35" s="141"/>
      <c r="E35" s="141"/>
      <c r="F35" s="141"/>
      <c r="G35" s="141"/>
      <c r="H35" s="141"/>
    </row>
    <row r="36" spans="1:8" ht="18" customHeight="1">
      <c r="A36" s="142" t="s">
        <v>1485</v>
      </c>
      <c r="B36" s="141"/>
      <c r="C36" s="141"/>
      <c r="D36" s="141"/>
      <c r="E36" s="141"/>
      <c r="F36" s="141"/>
      <c r="G36" s="141"/>
      <c r="H36" s="141"/>
    </row>
    <row r="37" spans="1:8" ht="18" customHeight="1">
      <c r="A37" s="142" t="s">
        <v>1486</v>
      </c>
      <c r="B37" s="141"/>
      <c r="C37" s="141"/>
      <c r="D37" s="141"/>
      <c r="E37" s="141"/>
      <c r="F37" s="141"/>
      <c r="G37" s="141"/>
      <c r="H37" s="141"/>
    </row>
    <row r="38" spans="1:8" ht="18" customHeight="1">
      <c r="A38" s="142" t="s">
        <v>1487</v>
      </c>
      <c r="B38" s="141"/>
      <c r="C38" s="141"/>
      <c r="D38" s="141"/>
      <c r="E38" s="141"/>
      <c r="F38" s="141"/>
      <c r="G38" s="141"/>
      <c r="H38" s="141"/>
    </row>
    <row r="39" spans="1:8" ht="18" customHeight="1">
      <c r="A39" s="140" t="s">
        <v>1488</v>
      </c>
      <c r="B39" s="141"/>
      <c r="C39" s="141"/>
      <c r="D39" s="141"/>
      <c r="E39" s="141"/>
      <c r="F39" s="141"/>
      <c r="G39" s="141"/>
      <c r="H39" s="141"/>
    </row>
    <row r="40" spans="1:8" ht="18" customHeight="1">
      <c r="A40" s="142" t="s">
        <v>1489</v>
      </c>
      <c r="B40" s="141"/>
      <c r="C40" s="141"/>
      <c r="D40" s="141"/>
      <c r="E40" s="141"/>
      <c r="F40" s="141"/>
      <c r="G40" s="141"/>
      <c r="H40" s="141"/>
    </row>
    <row r="41" spans="1:8" ht="18" customHeight="1">
      <c r="A41" s="140" t="s">
        <v>1490</v>
      </c>
      <c r="B41" s="141"/>
      <c r="C41" s="141"/>
      <c r="D41" s="141"/>
      <c r="E41" s="141"/>
      <c r="F41" s="141"/>
      <c r="G41" s="141"/>
      <c r="H41" s="141"/>
    </row>
    <row r="42" spans="1:8" ht="18" customHeight="1">
      <c r="A42" s="142" t="s">
        <v>1485</v>
      </c>
      <c r="B42" s="141"/>
      <c r="C42" s="141"/>
      <c r="D42" s="141"/>
      <c r="E42" s="141"/>
      <c r="F42" s="141"/>
      <c r="G42" s="141"/>
      <c r="H42" s="141"/>
    </row>
    <row r="43" spans="1:8" ht="18" customHeight="1">
      <c r="A43" s="142" t="s">
        <v>1491</v>
      </c>
      <c r="B43" s="141"/>
      <c r="C43" s="141"/>
      <c r="D43" s="141"/>
      <c r="E43" s="141"/>
      <c r="F43" s="141"/>
      <c r="G43" s="141"/>
      <c r="H43" s="141"/>
    </row>
    <row r="44" spans="1:8" ht="18" customHeight="1">
      <c r="A44" s="140" t="s">
        <v>1492</v>
      </c>
      <c r="B44" s="141"/>
      <c r="C44" s="141"/>
      <c r="D44" s="141"/>
      <c r="E44" s="141"/>
      <c r="F44" s="141"/>
      <c r="G44" s="141"/>
      <c r="H44" s="141"/>
    </row>
    <row r="45" spans="1:8" ht="18" customHeight="1">
      <c r="A45" s="142" t="s">
        <v>1493</v>
      </c>
      <c r="B45" s="141"/>
      <c r="C45" s="141"/>
      <c r="D45" s="141"/>
      <c r="E45" s="141"/>
      <c r="F45" s="141"/>
      <c r="G45" s="141"/>
      <c r="H45" s="141"/>
    </row>
    <row r="46" spans="1:8" ht="18" customHeight="1">
      <c r="A46" s="142" t="s">
        <v>1494</v>
      </c>
      <c r="B46" s="141"/>
      <c r="C46" s="141"/>
      <c r="D46" s="141"/>
      <c r="E46" s="141"/>
      <c r="F46" s="141"/>
      <c r="G46" s="141"/>
      <c r="H46" s="141"/>
    </row>
    <row r="47" spans="1:8" ht="18" customHeight="1">
      <c r="A47" s="142" t="s">
        <v>1495</v>
      </c>
      <c r="B47" s="141"/>
      <c r="C47" s="141"/>
      <c r="D47" s="141"/>
      <c r="E47" s="141"/>
      <c r="F47" s="141"/>
      <c r="G47" s="141"/>
      <c r="H47" s="141"/>
    </row>
    <row r="48" spans="1:8" ht="18" customHeight="1">
      <c r="A48" s="142" t="s">
        <v>1496</v>
      </c>
      <c r="B48" s="141"/>
      <c r="C48" s="141"/>
      <c r="D48" s="141"/>
      <c r="E48" s="141"/>
      <c r="F48" s="141"/>
      <c r="G48" s="141"/>
      <c r="H48" s="141"/>
    </row>
    <row r="49" spans="1:8" ht="18" customHeight="1">
      <c r="A49" s="142" t="s">
        <v>1497</v>
      </c>
      <c r="B49" s="141"/>
      <c r="C49" s="141"/>
      <c r="D49" s="141"/>
      <c r="E49" s="141"/>
      <c r="F49" s="141"/>
      <c r="G49" s="141"/>
      <c r="H49" s="141"/>
    </row>
    <row r="50" spans="1:8" ht="18" customHeight="1">
      <c r="A50" s="142" t="s">
        <v>1498</v>
      </c>
      <c r="B50" s="141"/>
      <c r="C50" s="141"/>
      <c r="D50" s="141"/>
      <c r="E50" s="141"/>
      <c r="F50" s="141"/>
      <c r="G50" s="141"/>
      <c r="H50" s="141"/>
    </row>
    <row r="51" spans="1:8" ht="18" customHeight="1">
      <c r="A51" s="142" t="s">
        <v>1499</v>
      </c>
      <c r="B51" s="141"/>
      <c r="C51" s="141"/>
      <c r="D51" s="141"/>
      <c r="E51" s="141"/>
      <c r="F51" s="141"/>
      <c r="G51" s="141"/>
      <c r="H51" s="141"/>
    </row>
    <row r="52" spans="1:8" ht="18" customHeight="1">
      <c r="A52" s="142" t="s">
        <v>1500</v>
      </c>
      <c r="B52" s="141"/>
      <c r="C52" s="141"/>
      <c r="D52" s="141"/>
      <c r="E52" s="141"/>
      <c r="F52" s="141"/>
      <c r="G52" s="141"/>
      <c r="H52" s="141"/>
    </row>
    <row r="53" spans="1:8" ht="18" customHeight="1">
      <c r="A53" s="142" t="s">
        <v>1501</v>
      </c>
      <c r="B53" s="141"/>
      <c r="C53" s="141"/>
      <c r="D53" s="141"/>
      <c r="E53" s="141"/>
      <c r="F53" s="141"/>
      <c r="G53" s="141"/>
      <c r="H53" s="141"/>
    </row>
    <row r="54" spans="1:8" ht="18" customHeight="1">
      <c r="A54" s="142" t="s">
        <v>1502</v>
      </c>
      <c r="B54" s="141"/>
      <c r="C54" s="141"/>
      <c r="D54" s="141"/>
      <c r="E54" s="141"/>
      <c r="F54" s="141"/>
      <c r="G54" s="141"/>
      <c r="H54" s="141"/>
    </row>
    <row r="55" spans="1:8" ht="18" customHeight="1">
      <c r="A55" s="142" t="s">
        <v>1503</v>
      </c>
      <c r="B55" s="141"/>
      <c r="C55" s="141"/>
      <c r="D55" s="141"/>
      <c r="E55" s="141"/>
      <c r="F55" s="141"/>
      <c r="G55" s="141"/>
      <c r="H55" s="141"/>
    </row>
    <row r="56" spans="1:8" ht="18" customHeight="1">
      <c r="A56" s="140" t="s">
        <v>1504</v>
      </c>
      <c r="B56" s="141"/>
      <c r="C56" s="141"/>
      <c r="D56" s="141"/>
      <c r="E56" s="141"/>
      <c r="F56" s="141"/>
      <c r="G56" s="141"/>
      <c r="H56" s="141"/>
    </row>
    <row r="57" spans="1:8" ht="18" customHeight="1">
      <c r="A57" s="142" t="s">
        <v>1505</v>
      </c>
      <c r="B57" s="141"/>
      <c r="C57" s="141"/>
      <c r="D57" s="141"/>
      <c r="E57" s="141"/>
      <c r="F57" s="141"/>
      <c r="G57" s="141"/>
      <c r="H57" s="141"/>
    </row>
    <row r="58" spans="1:8" ht="18" customHeight="1">
      <c r="A58" s="142" t="s">
        <v>1506</v>
      </c>
      <c r="B58" s="141"/>
      <c r="C58" s="141"/>
      <c r="D58" s="141"/>
      <c r="E58" s="141"/>
      <c r="F58" s="141"/>
      <c r="G58" s="141"/>
      <c r="H58" s="141"/>
    </row>
    <row r="59" spans="1:8" ht="18" customHeight="1">
      <c r="A59" s="142" t="s">
        <v>1507</v>
      </c>
      <c r="B59" s="141"/>
      <c r="C59" s="141"/>
      <c r="D59" s="141"/>
      <c r="E59" s="141"/>
      <c r="F59" s="141"/>
      <c r="G59" s="141"/>
      <c r="H59" s="141"/>
    </row>
    <row r="60" spans="1:8" ht="18" customHeight="1">
      <c r="A60" s="140" t="s">
        <v>1508</v>
      </c>
      <c r="B60" s="141"/>
      <c r="C60" s="141"/>
      <c r="D60" s="141"/>
      <c r="E60" s="141"/>
      <c r="F60" s="141"/>
      <c r="G60" s="141"/>
      <c r="H60" s="141"/>
    </row>
    <row r="61" spans="1:8" ht="18" customHeight="1">
      <c r="A61" s="142" t="s">
        <v>1509</v>
      </c>
      <c r="B61" s="141"/>
      <c r="C61" s="141"/>
      <c r="D61" s="141"/>
      <c r="E61" s="141"/>
      <c r="F61" s="141"/>
      <c r="G61" s="141"/>
      <c r="H61" s="141"/>
    </row>
    <row r="62" spans="1:8" ht="18" customHeight="1">
      <c r="A62" s="142" t="s">
        <v>1510</v>
      </c>
      <c r="B62" s="141"/>
      <c r="C62" s="141"/>
      <c r="D62" s="141"/>
      <c r="E62" s="141"/>
      <c r="F62" s="141"/>
      <c r="G62" s="141"/>
      <c r="H62" s="141"/>
    </row>
    <row r="63" spans="1:8" ht="18" customHeight="1">
      <c r="A63" s="142" t="s">
        <v>1511</v>
      </c>
      <c r="B63" s="141"/>
      <c r="C63" s="141"/>
      <c r="D63" s="141"/>
      <c r="E63" s="141"/>
      <c r="F63" s="141"/>
      <c r="G63" s="141"/>
      <c r="H63" s="141"/>
    </row>
    <row r="64" spans="1:8" ht="18" customHeight="1">
      <c r="A64" s="142" t="s">
        <v>1512</v>
      </c>
      <c r="B64" s="141"/>
      <c r="C64" s="141"/>
      <c r="D64" s="141"/>
      <c r="E64" s="141"/>
      <c r="F64" s="141"/>
      <c r="G64" s="141"/>
      <c r="H64" s="141"/>
    </row>
    <row r="65" spans="1:8" ht="18" customHeight="1">
      <c r="A65" s="142" t="s">
        <v>1513</v>
      </c>
      <c r="B65" s="141"/>
      <c r="C65" s="141"/>
      <c r="D65" s="141"/>
      <c r="E65" s="141"/>
      <c r="F65" s="141"/>
      <c r="G65" s="141"/>
      <c r="H65" s="141"/>
    </row>
    <row r="66" spans="1:8" ht="18" customHeight="1">
      <c r="A66" s="142" t="s">
        <v>1514</v>
      </c>
      <c r="B66" s="141"/>
      <c r="C66" s="141"/>
      <c r="D66" s="141"/>
      <c r="E66" s="141"/>
      <c r="F66" s="141"/>
      <c r="G66" s="141"/>
      <c r="H66" s="141"/>
    </row>
    <row r="67" spans="1:8" ht="18" customHeight="1">
      <c r="A67" s="142" t="s">
        <v>1515</v>
      </c>
      <c r="B67" s="141"/>
      <c r="C67" s="141"/>
      <c r="D67" s="141"/>
      <c r="E67" s="141"/>
      <c r="F67" s="141"/>
      <c r="G67" s="141"/>
      <c r="H67" s="141"/>
    </row>
    <row r="68" spans="1:8" ht="18" customHeight="1">
      <c r="A68" s="142" t="s">
        <v>1516</v>
      </c>
      <c r="B68" s="141"/>
      <c r="C68" s="141"/>
      <c r="D68" s="141"/>
      <c r="E68" s="141"/>
      <c r="F68" s="141"/>
      <c r="G68" s="141"/>
      <c r="H68" s="141"/>
    </row>
    <row r="69" spans="1:8" ht="18" customHeight="1">
      <c r="A69" s="140" t="s">
        <v>1517</v>
      </c>
      <c r="B69" s="141"/>
      <c r="C69" s="141"/>
      <c r="D69" s="141"/>
      <c r="E69" s="141"/>
      <c r="F69" s="141"/>
      <c r="G69" s="141"/>
      <c r="H69" s="141"/>
    </row>
    <row r="70" spans="1:8" ht="18" customHeight="1">
      <c r="A70" s="142" t="s">
        <v>1518</v>
      </c>
      <c r="B70" s="141"/>
      <c r="C70" s="141"/>
      <c r="D70" s="141"/>
      <c r="E70" s="141"/>
      <c r="F70" s="141"/>
      <c r="G70" s="141"/>
      <c r="H70" s="141"/>
    </row>
    <row r="71" spans="1:8" ht="18" customHeight="1">
      <c r="A71" s="142" t="s">
        <v>1519</v>
      </c>
      <c r="B71" s="141"/>
      <c r="C71" s="141"/>
      <c r="D71" s="141"/>
      <c r="E71" s="141"/>
      <c r="F71" s="141"/>
      <c r="G71" s="141"/>
      <c r="H71" s="141"/>
    </row>
    <row r="72" spans="1:8" ht="18" customHeight="1">
      <c r="A72" s="142" t="s">
        <v>1520</v>
      </c>
      <c r="B72" s="141"/>
      <c r="C72" s="141"/>
      <c r="D72" s="141"/>
      <c r="E72" s="141"/>
      <c r="F72" s="141"/>
      <c r="G72" s="141"/>
      <c r="H72" s="141"/>
    </row>
    <row r="73" spans="1:8" ht="18" customHeight="1">
      <c r="A73" s="142" t="s">
        <v>1521</v>
      </c>
      <c r="B73" s="141"/>
      <c r="C73" s="141"/>
      <c r="D73" s="141"/>
      <c r="E73" s="141"/>
      <c r="F73" s="141"/>
      <c r="G73" s="141"/>
      <c r="H73" s="141"/>
    </row>
    <row r="74" spans="1:8" ht="18" customHeight="1">
      <c r="A74" s="142" t="s">
        <v>1522</v>
      </c>
      <c r="B74" s="141"/>
      <c r="C74" s="141"/>
      <c r="D74" s="141"/>
      <c r="E74" s="141"/>
      <c r="F74" s="141"/>
      <c r="G74" s="141"/>
      <c r="H74" s="141"/>
    </row>
    <row r="75" spans="1:8" ht="18" customHeight="1">
      <c r="A75" s="142" t="s">
        <v>1523</v>
      </c>
      <c r="B75" s="141"/>
      <c r="C75" s="141"/>
      <c r="D75" s="141"/>
      <c r="E75" s="141"/>
      <c r="F75" s="141"/>
      <c r="G75" s="141"/>
      <c r="H75" s="141"/>
    </row>
    <row r="76" spans="1:8" ht="18" customHeight="1">
      <c r="A76" s="142" t="s">
        <v>1524</v>
      </c>
      <c r="B76" s="141"/>
      <c r="C76" s="141"/>
      <c r="D76" s="141"/>
      <c r="E76" s="141"/>
      <c r="F76" s="141"/>
      <c r="G76" s="141"/>
      <c r="H76" s="141"/>
    </row>
    <row r="77" spans="1:8" ht="18" customHeight="1">
      <c r="A77" s="142" t="s">
        <v>1525</v>
      </c>
      <c r="B77" s="141"/>
      <c r="C77" s="141"/>
      <c r="D77" s="141"/>
      <c r="E77" s="141"/>
      <c r="F77" s="141"/>
      <c r="G77" s="141"/>
      <c r="H77" s="141"/>
    </row>
    <row r="78" spans="1:8" ht="18" customHeight="1">
      <c r="A78" s="142" t="s">
        <v>1526</v>
      </c>
      <c r="B78" s="141"/>
      <c r="C78" s="141"/>
      <c r="D78" s="141"/>
      <c r="E78" s="141"/>
      <c r="F78" s="141"/>
      <c r="G78" s="141"/>
      <c r="H78" s="141"/>
    </row>
    <row r="79" spans="1:8" ht="18" customHeight="1">
      <c r="A79" s="142" t="s">
        <v>1527</v>
      </c>
      <c r="B79" s="141"/>
      <c r="C79" s="141"/>
      <c r="D79" s="141"/>
      <c r="E79" s="141"/>
      <c r="F79" s="141"/>
      <c r="G79" s="141"/>
      <c r="H79" s="141"/>
    </row>
    <row r="80" spans="1:8" ht="18" customHeight="1">
      <c r="A80" s="142" t="s">
        <v>1528</v>
      </c>
      <c r="B80" s="141"/>
      <c r="C80" s="141"/>
      <c r="D80" s="141"/>
      <c r="E80" s="141"/>
      <c r="F80" s="141"/>
      <c r="G80" s="141"/>
      <c r="H80" s="141"/>
    </row>
    <row r="81" spans="1:8" ht="18" customHeight="1">
      <c r="A81" s="142" t="s">
        <v>1529</v>
      </c>
      <c r="B81" s="141"/>
      <c r="C81" s="141"/>
      <c r="D81" s="141"/>
      <c r="E81" s="141"/>
      <c r="F81" s="141"/>
      <c r="G81" s="141"/>
      <c r="H81" s="141"/>
    </row>
    <row r="82" spans="1:8" ht="18" customHeight="1">
      <c r="A82" s="142" t="s">
        <v>1530</v>
      </c>
      <c r="B82" s="141"/>
      <c r="C82" s="141"/>
      <c r="D82" s="141"/>
      <c r="E82" s="141"/>
      <c r="F82" s="141"/>
      <c r="G82" s="141"/>
      <c r="H82" s="141"/>
    </row>
    <row r="83" spans="1:8" ht="18" customHeight="1">
      <c r="A83" s="142" t="s">
        <v>1531</v>
      </c>
      <c r="B83" s="141"/>
      <c r="C83" s="141"/>
      <c r="D83" s="141"/>
      <c r="E83" s="141"/>
      <c r="F83" s="141"/>
      <c r="G83" s="141"/>
      <c r="H83" s="141"/>
    </row>
    <row r="84" spans="1:8" ht="18" customHeight="1">
      <c r="A84" s="140" t="s">
        <v>1532</v>
      </c>
      <c r="B84" s="141"/>
      <c r="C84" s="141"/>
      <c r="D84" s="141"/>
      <c r="E84" s="141"/>
      <c r="F84" s="141"/>
      <c r="G84" s="141"/>
      <c r="H84" s="141"/>
    </row>
    <row r="85" spans="1:8" ht="18" customHeight="1">
      <c r="A85" s="142" t="s">
        <v>1533</v>
      </c>
      <c r="B85" s="141"/>
      <c r="C85" s="141"/>
      <c r="D85" s="141"/>
      <c r="E85" s="141"/>
      <c r="F85" s="141"/>
      <c r="G85" s="141"/>
      <c r="H85" s="141"/>
    </row>
    <row r="86" spans="1:8" ht="18" customHeight="1">
      <c r="A86" s="142" t="s">
        <v>1534</v>
      </c>
      <c r="B86" s="141"/>
      <c r="C86" s="141"/>
      <c r="D86" s="141"/>
      <c r="E86" s="141"/>
      <c r="F86" s="141"/>
      <c r="G86" s="141"/>
      <c r="H86" s="141"/>
    </row>
    <row r="87" spans="1:8" ht="18" customHeight="1">
      <c r="A87" s="142" t="s">
        <v>1535</v>
      </c>
      <c r="B87" s="141"/>
      <c r="C87" s="141"/>
      <c r="D87" s="141"/>
      <c r="E87" s="141"/>
      <c r="F87" s="141"/>
      <c r="G87" s="141"/>
      <c r="H87" s="141"/>
    </row>
    <row r="88" spans="1:8" ht="18" customHeight="1">
      <c r="A88" s="142" t="s">
        <v>1536</v>
      </c>
      <c r="B88" s="141"/>
      <c r="C88" s="141"/>
      <c r="D88" s="141"/>
      <c r="E88" s="141"/>
      <c r="F88" s="141"/>
      <c r="G88" s="141"/>
      <c r="H88" s="141"/>
    </row>
    <row r="89" spans="1:8" ht="18" customHeight="1">
      <c r="A89" s="142" t="s">
        <v>1537</v>
      </c>
      <c r="B89" s="141"/>
      <c r="C89" s="141"/>
      <c r="D89" s="141"/>
      <c r="E89" s="141"/>
      <c r="F89" s="141"/>
      <c r="G89" s="141"/>
      <c r="H89" s="141"/>
    </row>
    <row r="90" spans="1:8" ht="18" customHeight="1">
      <c r="A90" s="142" t="s">
        <v>1538</v>
      </c>
      <c r="B90" s="141"/>
      <c r="C90" s="141"/>
      <c r="D90" s="141"/>
      <c r="E90" s="141"/>
      <c r="F90" s="141"/>
      <c r="G90" s="141"/>
      <c r="H90" s="141"/>
    </row>
    <row r="91" spans="1:8" ht="18" customHeight="1">
      <c r="A91" s="142" t="s">
        <v>1539</v>
      </c>
      <c r="B91" s="141"/>
      <c r="C91" s="141"/>
      <c r="D91" s="141"/>
      <c r="E91" s="141"/>
      <c r="F91" s="141"/>
      <c r="G91" s="141"/>
      <c r="H91" s="141"/>
    </row>
    <row r="92" spans="1:8" ht="18" customHeight="1">
      <c r="A92" s="142" t="s">
        <v>1540</v>
      </c>
      <c r="B92" s="141"/>
      <c r="C92" s="141"/>
      <c r="D92" s="141"/>
      <c r="E92" s="141"/>
      <c r="F92" s="141"/>
      <c r="G92" s="141"/>
      <c r="H92" s="141"/>
    </row>
    <row r="93" spans="1:8" ht="18" customHeight="1">
      <c r="A93" s="142" t="s">
        <v>1541</v>
      </c>
      <c r="B93" s="141"/>
      <c r="C93" s="141"/>
      <c r="D93" s="141"/>
      <c r="E93" s="141"/>
      <c r="F93" s="141"/>
      <c r="G93" s="141"/>
      <c r="H93" s="141"/>
    </row>
    <row r="94" spans="1:8" ht="18" customHeight="1">
      <c r="A94" s="142" t="s">
        <v>1542</v>
      </c>
      <c r="B94" s="141"/>
      <c r="C94" s="141"/>
      <c r="D94" s="141"/>
      <c r="E94" s="141"/>
      <c r="F94" s="141"/>
      <c r="G94" s="141"/>
      <c r="H94" s="141"/>
    </row>
    <row r="95" spans="1:8" ht="18" customHeight="1">
      <c r="A95" s="142" t="s">
        <v>1543</v>
      </c>
      <c r="B95" s="141"/>
      <c r="C95" s="141"/>
      <c r="D95" s="141"/>
      <c r="E95" s="141"/>
      <c r="F95" s="141"/>
      <c r="G95" s="141"/>
      <c r="H95" s="141"/>
    </row>
    <row r="96" spans="1:8" ht="18" customHeight="1">
      <c r="A96" s="140" t="s">
        <v>1544</v>
      </c>
      <c r="B96" s="141"/>
      <c r="C96" s="141"/>
      <c r="D96" s="141"/>
      <c r="E96" s="141"/>
      <c r="F96" s="141"/>
      <c r="G96" s="141"/>
      <c r="H96" s="141"/>
    </row>
    <row r="97" spans="1:8" ht="18" customHeight="1">
      <c r="A97" s="142" t="s">
        <v>1545</v>
      </c>
      <c r="B97" s="141"/>
      <c r="C97" s="141"/>
      <c r="D97" s="141"/>
      <c r="E97" s="141"/>
      <c r="F97" s="141"/>
      <c r="G97" s="141"/>
      <c r="H97" s="141"/>
    </row>
    <row r="98" spans="1:8" ht="18" customHeight="1">
      <c r="A98" s="142" t="s">
        <v>1546</v>
      </c>
      <c r="B98" s="141"/>
      <c r="C98" s="141"/>
      <c r="D98" s="141"/>
      <c r="E98" s="141"/>
      <c r="F98" s="141"/>
      <c r="G98" s="141"/>
      <c r="H98" s="141"/>
    </row>
    <row r="99" spans="1:8" ht="18" customHeight="1">
      <c r="A99" s="142" t="s">
        <v>1547</v>
      </c>
      <c r="B99" s="141"/>
      <c r="C99" s="141"/>
      <c r="D99" s="141"/>
      <c r="E99" s="141"/>
      <c r="F99" s="141"/>
      <c r="G99" s="141"/>
      <c r="H99" s="141"/>
    </row>
    <row r="100" spans="1:8" ht="18" customHeight="1">
      <c r="A100" s="142" t="s">
        <v>1548</v>
      </c>
      <c r="B100" s="141"/>
      <c r="C100" s="141"/>
      <c r="D100" s="141"/>
      <c r="E100" s="141"/>
      <c r="F100" s="141"/>
      <c r="G100" s="141"/>
      <c r="H100" s="141"/>
    </row>
    <row r="101" spans="1:8" ht="18" customHeight="1">
      <c r="A101" s="140" t="s">
        <v>1549</v>
      </c>
      <c r="B101" s="141"/>
      <c r="C101" s="141"/>
      <c r="D101" s="141"/>
      <c r="E101" s="141"/>
      <c r="F101" s="141"/>
      <c r="G101" s="141"/>
      <c r="H101" s="141"/>
    </row>
    <row r="102" spans="1:8" ht="18" customHeight="1">
      <c r="A102" s="142" t="s">
        <v>1550</v>
      </c>
      <c r="B102" s="141"/>
      <c r="C102" s="141"/>
      <c r="D102" s="141"/>
      <c r="E102" s="141"/>
      <c r="F102" s="141"/>
      <c r="G102" s="141"/>
      <c r="H102" s="141"/>
    </row>
    <row r="103" spans="1:8" ht="18" customHeight="1">
      <c r="A103" s="142" t="s">
        <v>1551</v>
      </c>
      <c r="B103" s="141"/>
      <c r="C103" s="141"/>
      <c r="D103" s="141"/>
      <c r="E103" s="141"/>
      <c r="F103" s="141"/>
      <c r="G103" s="141"/>
      <c r="H103" s="141"/>
    </row>
    <row r="104" spans="1:8" ht="18" customHeight="1">
      <c r="A104" s="142" t="s">
        <v>1552</v>
      </c>
      <c r="B104" s="141"/>
      <c r="C104" s="141"/>
      <c r="D104" s="141"/>
      <c r="E104" s="141"/>
      <c r="F104" s="141"/>
      <c r="G104" s="141"/>
      <c r="H104" s="141"/>
    </row>
    <row r="105" spans="1:8" ht="18" customHeight="1">
      <c r="A105" s="142" t="s">
        <v>1553</v>
      </c>
      <c r="B105" s="141"/>
      <c r="C105" s="141"/>
      <c r="D105" s="141"/>
      <c r="E105" s="141"/>
      <c r="F105" s="141"/>
      <c r="G105" s="141"/>
      <c r="H105" s="141"/>
    </row>
    <row r="106" spans="1:8" ht="18" customHeight="1">
      <c r="A106" s="142" t="s">
        <v>1554</v>
      </c>
      <c r="B106" s="141"/>
      <c r="C106" s="141"/>
      <c r="D106" s="141"/>
      <c r="E106" s="141"/>
      <c r="F106" s="141"/>
      <c r="G106" s="141"/>
      <c r="H106" s="141"/>
    </row>
    <row r="107" spans="1:8" ht="18" customHeight="1">
      <c r="A107" s="140" t="s">
        <v>1555</v>
      </c>
      <c r="B107" s="141"/>
      <c r="C107" s="141"/>
      <c r="D107" s="141"/>
      <c r="E107" s="141"/>
      <c r="F107" s="141"/>
      <c r="G107" s="141"/>
      <c r="H107" s="141"/>
    </row>
    <row r="108" spans="1:8" ht="18" customHeight="1">
      <c r="A108" s="142" t="s">
        <v>1556</v>
      </c>
      <c r="B108" s="141"/>
      <c r="C108" s="141"/>
      <c r="D108" s="141"/>
      <c r="E108" s="141"/>
      <c r="F108" s="141"/>
      <c r="G108" s="141"/>
      <c r="H108" s="141"/>
    </row>
    <row r="109" spans="1:8" ht="18" customHeight="1">
      <c r="A109" s="142" t="s">
        <v>1557</v>
      </c>
      <c r="B109" s="141"/>
      <c r="C109" s="141"/>
      <c r="D109" s="141"/>
      <c r="E109" s="141"/>
      <c r="F109" s="141"/>
      <c r="G109" s="141"/>
      <c r="H109" s="141"/>
    </row>
    <row r="110" spans="1:8" ht="18" customHeight="1">
      <c r="A110" s="142" t="s">
        <v>1558</v>
      </c>
      <c r="B110" s="141"/>
      <c r="C110" s="141"/>
      <c r="D110" s="141"/>
      <c r="E110" s="141"/>
      <c r="F110" s="141"/>
      <c r="G110" s="141"/>
      <c r="H110" s="141"/>
    </row>
    <row r="111" spans="1:8" ht="18" customHeight="1">
      <c r="A111" s="142" t="s">
        <v>1559</v>
      </c>
      <c r="B111" s="141"/>
      <c r="C111" s="141"/>
      <c r="D111" s="141"/>
      <c r="E111" s="141"/>
      <c r="F111" s="141"/>
      <c r="G111" s="141"/>
      <c r="H111" s="141"/>
    </row>
    <row r="112" spans="1:8" ht="18" customHeight="1">
      <c r="A112" s="142" t="s">
        <v>1560</v>
      </c>
      <c r="B112" s="141"/>
      <c r="C112" s="141"/>
      <c r="D112" s="141"/>
      <c r="E112" s="141"/>
      <c r="F112" s="141"/>
      <c r="G112" s="141"/>
      <c r="H112" s="141"/>
    </row>
    <row r="113" spans="1:8" ht="18" customHeight="1">
      <c r="A113" s="142" t="s">
        <v>1561</v>
      </c>
      <c r="B113" s="141"/>
      <c r="C113" s="141"/>
      <c r="D113" s="141"/>
      <c r="E113" s="141"/>
      <c r="F113" s="141"/>
      <c r="G113" s="141"/>
      <c r="H113" s="141"/>
    </row>
    <row r="114" spans="1:8" ht="18" customHeight="1">
      <c r="A114" s="142" t="s">
        <v>1562</v>
      </c>
      <c r="B114" s="141"/>
      <c r="C114" s="141"/>
      <c r="D114" s="141"/>
      <c r="E114" s="141"/>
      <c r="F114" s="141"/>
      <c r="G114" s="141"/>
      <c r="H114" s="141"/>
    </row>
    <row r="115" spans="1:8" ht="18" customHeight="1">
      <c r="A115" s="142" t="s">
        <v>1563</v>
      </c>
      <c r="B115" s="141"/>
      <c r="C115" s="141"/>
      <c r="D115" s="141"/>
      <c r="E115" s="141"/>
      <c r="F115" s="141"/>
      <c r="G115" s="141"/>
      <c r="H115" s="141"/>
    </row>
    <row r="116" spans="1:8" ht="18" customHeight="1">
      <c r="A116" s="142" t="s">
        <v>1564</v>
      </c>
      <c r="B116" s="141"/>
      <c r="C116" s="141"/>
      <c r="D116" s="141"/>
      <c r="E116" s="141"/>
      <c r="F116" s="141"/>
      <c r="G116" s="141"/>
      <c r="H116" s="141"/>
    </row>
    <row r="117" spans="1:8" ht="18" customHeight="1">
      <c r="A117" s="142" t="s">
        <v>1565</v>
      </c>
      <c r="B117" s="141"/>
      <c r="C117" s="141"/>
      <c r="D117" s="141"/>
      <c r="E117" s="141"/>
      <c r="F117" s="141"/>
      <c r="G117" s="141"/>
      <c r="H117" s="141"/>
    </row>
    <row r="118" spans="1:8" ht="18" customHeight="1">
      <c r="A118" s="142" t="s">
        <v>1566</v>
      </c>
      <c r="B118" s="141"/>
      <c r="C118" s="141"/>
      <c r="D118" s="141"/>
      <c r="E118" s="141"/>
      <c r="F118" s="141"/>
      <c r="G118" s="141"/>
      <c r="H118" s="141"/>
    </row>
    <row r="119" spans="1:8" ht="18" customHeight="1">
      <c r="A119" s="142" t="s">
        <v>1567</v>
      </c>
      <c r="B119" s="141"/>
      <c r="C119" s="141"/>
      <c r="D119" s="141"/>
      <c r="E119" s="141"/>
      <c r="F119" s="141"/>
      <c r="G119" s="141"/>
      <c r="H119" s="141"/>
    </row>
    <row r="120" spans="1:8" ht="18" customHeight="1">
      <c r="A120" s="142" t="s">
        <v>1568</v>
      </c>
      <c r="B120" s="141"/>
      <c r="C120" s="141"/>
      <c r="D120" s="141"/>
      <c r="E120" s="141"/>
      <c r="F120" s="141"/>
      <c r="G120" s="141"/>
      <c r="H120" s="141"/>
    </row>
    <row r="121" spans="1:8" ht="18" customHeight="1">
      <c r="A121" s="142" t="s">
        <v>1569</v>
      </c>
      <c r="B121" s="141"/>
      <c r="C121" s="141"/>
      <c r="D121" s="141"/>
      <c r="E121" s="141"/>
      <c r="F121" s="141"/>
      <c r="G121" s="141"/>
      <c r="H121" s="141"/>
    </row>
    <row r="122" spans="1:8" ht="18" customHeight="1">
      <c r="A122" s="142" t="s">
        <v>1570</v>
      </c>
      <c r="B122" s="141"/>
      <c r="C122" s="141"/>
      <c r="D122" s="141"/>
      <c r="E122" s="141"/>
      <c r="F122" s="141"/>
      <c r="G122" s="141"/>
      <c r="H122" s="141"/>
    </row>
    <row r="123" spans="1:8" ht="18" customHeight="1">
      <c r="A123" s="142" t="s">
        <v>1571</v>
      </c>
      <c r="B123" s="141"/>
      <c r="C123" s="141"/>
      <c r="D123" s="141"/>
      <c r="E123" s="141"/>
      <c r="F123" s="141"/>
      <c r="G123" s="141"/>
      <c r="H123" s="141"/>
    </row>
    <row r="124" spans="1:8" ht="18" customHeight="1">
      <c r="A124" s="142" t="s">
        <v>1572</v>
      </c>
      <c r="B124" s="141"/>
      <c r="C124" s="141"/>
      <c r="D124" s="141"/>
      <c r="E124" s="141"/>
      <c r="F124" s="141"/>
      <c r="G124" s="141"/>
      <c r="H124" s="141"/>
    </row>
    <row r="125" spans="1:8" ht="18" customHeight="1">
      <c r="A125" s="142" t="s">
        <v>1573</v>
      </c>
      <c r="B125" s="141"/>
      <c r="C125" s="141"/>
      <c r="D125" s="141"/>
      <c r="E125" s="141"/>
      <c r="F125" s="141"/>
      <c r="G125" s="141"/>
      <c r="H125" s="141"/>
    </row>
    <row r="126" spans="1:8" ht="18" customHeight="1">
      <c r="A126" s="142" t="s">
        <v>1574</v>
      </c>
      <c r="B126" s="141"/>
      <c r="C126" s="141"/>
      <c r="D126" s="141"/>
      <c r="E126" s="141"/>
      <c r="F126" s="141"/>
      <c r="G126" s="141"/>
      <c r="H126" s="141"/>
    </row>
    <row r="127" spans="1:8" ht="18" customHeight="1">
      <c r="A127" s="142" t="s">
        <v>1575</v>
      </c>
      <c r="B127" s="141"/>
      <c r="C127" s="141"/>
      <c r="D127" s="141"/>
      <c r="E127" s="141"/>
      <c r="F127" s="141"/>
      <c r="G127" s="141"/>
      <c r="H127" s="141"/>
    </row>
    <row r="128" spans="1:8" ht="18" customHeight="1">
      <c r="A128" s="142" t="s">
        <v>1576</v>
      </c>
      <c r="B128" s="141"/>
      <c r="C128" s="141"/>
      <c r="D128" s="141"/>
      <c r="E128" s="141"/>
      <c r="F128" s="141"/>
      <c r="G128" s="141"/>
      <c r="H128" s="141"/>
    </row>
    <row r="129" spans="1:8" ht="18" customHeight="1">
      <c r="A129" s="142" t="s">
        <v>1577</v>
      </c>
      <c r="B129" s="141"/>
      <c r="C129" s="141"/>
      <c r="D129" s="141"/>
      <c r="E129" s="141"/>
      <c r="F129" s="141"/>
      <c r="G129" s="141"/>
      <c r="H129" s="141"/>
    </row>
    <row r="130" spans="1:8" ht="18" customHeight="1">
      <c r="A130" s="142" t="s">
        <v>1578</v>
      </c>
      <c r="B130" s="141"/>
      <c r="C130" s="141"/>
      <c r="D130" s="141"/>
      <c r="E130" s="141"/>
      <c r="F130" s="141"/>
      <c r="G130" s="141"/>
      <c r="H130" s="141"/>
    </row>
    <row r="131" spans="1:8" ht="18" customHeight="1">
      <c r="A131" s="142" t="s">
        <v>1579</v>
      </c>
      <c r="B131" s="141"/>
      <c r="C131" s="141"/>
      <c r="D131" s="141"/>
      <c r="E131" s="141"/>
      <c r="F131" s="141"/>
      <c r="G131" s="141"/>
      <c r="H131" s="141"/>
    </row>
    <row r="132" spans="1:8" ht="18" customHeight="1">
      <c r="A132" s="142" t="s">
        <v>1580</v>
      </c>
      <c r="B132" s="141"/>
      <c r="C132" s="141"/>
      <c r="D132" s="141"/>
      <c r="E132" s="141"/>
      <c r="F132" s="141"/>
      <c r="G132" s="141"/>
      <c r="H132" s="141"/>
    </row>
    <row r="133" spans="1:8" ht="18" customHeight="1">
      <c r="A133" s="142" t="s">
        <v>1581</v>
      </c>
      <c r="B133" s="141"/>
      <c r="C133" s="141"/>
      <c r="D133" s="141"/>
      <c r="E133" s="141"/>
      <c r="F133" s="141"/>
      <c r="G133" s="141"/>
      <c r="H133" s="141"/>
    </row>
    <row r="134" spans="1:8" ht="18" customHeight="1">
      <c r="A134" s="142" t="s">
        <v>1582</v>
      </c>
      <c r="B134" s="141"/>
      <c r="C134" s="141"/>
      <c r="D134" s="141"/>
      <c r="E134" s="141"/>
      <c r="F134" s="141"/>
      <c r="G134" s="141"/>
      <c r="H134" s="141"/>
    </row>
    <row r="135" spans="1:8" ht="18" customHeight="1">
      <c r="A135" s="142" t="s">
        <v>1583</v>
      </c>
      <c r="B135" s="141"/>
      <c r="C135" s="141"/>
      <c r="D135" s="141"/>
      <c r="E135" s="141"/>
      <c r="F135" s="141"/>
      <c r="G135" s="141"/>
      <c r="H135" s="141"/>
    </row>
    <row r="136" spans="1:8" ht="18" customHeight="1">
      <c r="A136" s="142" t="s">
        <v>1584</v>
      </c>
      <c r="B136" s="141"/>
      <c r="C136" s="141"/>
      <c r="D136" s="141"/>
      <c r="E136" s="141"/>
      <c r="F136" s="141"/>
      <c r="G136" s="141"/>
      <c r="H136" s="141"/>
    </row>
    <row r="137" spans="1:8" ht="18" customHeight="1">
      <c r="A137" s="142" t="s">
        <v>1585</v>
      </c>
      <c r="B137" s="141"/>
      <c r="C137" s="141"/>
      <c r="D137" s="141"/>
      <c r="E137" s="141"/>
      <c r="F137" s="141"/>
      <c r="G137" s="141"/>
      <c r="H137" s="141"/>
    </row>
    <row r="138" spans="1:8" ht="18" customHeight="1">
      <c r="A138" s="142" t="s">
        <v>1586</v>
      </c>
      <c r="B138" s="141"/>
      <c r="C138" s="141"/>
      <c r="D138" s="141"/>
      <c r="E138" s="141"/>
      <c r="F138" s="141"/>
      <c r="G138" s="141"/>
      <c r="H138" s="141"/>
    </row>
    <row r="139" spans="1:8" ht="18" customHeight="1">
      <c r="A139" s="142" t="s">
        <v>1587</v>
      </c>
      <c r="B139" s="141"/>
      <c r="C139" s="141"/>
      <c r="D139" s="141"/>
      <c r="E139" s="141"/>
      <c r="F139" s="141"/>
      <c r="G139" s="141"/>
      <c r="H139" s="141"/>
    </row>
    <row r="140" spans="1:8" ht="18" customHeight="1">
      <c r="A140" s="142" t="s">
        <v>1588</v>
      </c>
      <c r="B140" s="141"/>
      <c r="C140" s="141"/>
      <c r="D140" s="141"/>
      <c r="E140" s="141"/>
      <c r="F140" s="141"/>
      <c r="G140" s="141"/>
      <c r="H140" s="141"/>
    </row>
    <row r="141" spans="1:8" ht="18" customHeight="1">
      <c r="A141" s="142" t="s">
        <v>1589</v>
      </c>
      <c r="B141" s="141"/>
      <c r="C141" s="141"/>
      <c r="D141" s="141"/>
      <c r="E141" s="141"/>
      <c r="F141" s="141"/>
      <c r="G141" s="141"/>
      <c r="H141" s="141"/>
    </row>
    <row r="142" spans="1:8" ht="18" customHeight="1">
      <c r="A142" s="142" t="s">
        <v>1590</v>
      </c>
      <c r="B142" s="141"/>
      <c r="C142" s="141"/>
      <c r="D142" s="141"/>
      <c r="E142" s="141"/>
      <c r="F142" s="141"/>
      <c r="G142" s="141"/>
      <c r="H142" s="141"/>
    </row>
    <row r="143" spans="1:8" ht="18" customHeight="1">
      <c r="A143" s="142" t="s">
        <v>1591</v>
      </c>
      <c r="B143" s="141"/>
      <c r="C143" s="141"/>
      <c r="D143" s="141"/>
      <c r="E143" s="141"/>
      <c r="F143" s="141"/>
      <c r="G143" s="141"/>
      <c r="H143" s="141"/>
    </row>
    <row r="144" spans="1:8" ht="18" customHeight="1">
      <c r="A144" s="142" t="s">
        <v>1592</v>
      </c>
      <c r="B144" s="141"/>
      <c r="C144" s="141"/>
      <c r="D144" s="141"/>
      <c r="E144" s="141"/>
      <c r="F144" s="141"/>
      <c r="G144" s="141"/>
      <c r="H144" s="141"/>
    </row>
    <row r="145" spans="1:8" ht="18" customHeight="1">
      <c r="A145" s="142" t="s">
        <v>1593</v>
      </c>
      <c r="B145" s="141"/>
      <c r="C145" s="141"/>
      <c r="D145" s="141"/>
      <c r="E145" s="141"/>
      <c r="F145" s="141"/>
      <c r="G145" s="141"/>
      <c r="H145" s="141"/>
    </row>
    <row r="146" spans="1:8" ht="18" customHeight="1">
      <c r="A146" s="142" t="s">
        <v>1594</v>
      </c>
      <c r="B146" s="141"/>
      <c r="C146" s="141"/>
      <c r="D146" s="141"/>
      <c r="E146" s="141"/>
      <c r="F146" s="141"/>
      <c r="G146" s="141"/>
      <c r="H146" s="141"/>
    </row>
    <row r="147" spans="1:8" ht="18" customHeight="1">
      <c r="A147" s="140" t="s">
        <v>1595</v>
      </c>
      <c r="B147" s="141"/>
      <c r="C147" s="141"/>
      <c r="D147" s="141"/>
      <c r="E147" s="141"/>
      <c r="F147" s="141"/>
      <c r="G147" s="141"/>
      <c r="H147" s="141"/>
    </row>
    <row r="148" spans="1:8" ht="18" customHeight="1">
      <c r="A148" s="142" t="s">
        <v>1596</v>
      </c>
      <c r="B148" s="141"/>
      <c r="C148" s="141"/>
      <c r="D148" s="141"/>
      <c r="E148" s="141"/>
      <c r="F148" s="141"/>
      <c r="G148" s="141"/>
      <c r="H148" s="141"/>
    </row>
    <row r="149" spans="1:8" ht="18" customHeight="1">
      <c r="A149" s="140" t="s">
        <v>1597</v>
      </c>
      <c r="B149" s="141"/>
      <c r="C149" s="141"/>
      <c r="D149" s="141"/>
      <c r="E149" s="141"/>
      <c r="F149" s="141"/>
      <c r="G149" s="141"/>
      <c r="H149" s="141"/>
    </row>
    <row r="150" spans="1:8" ht="18" customHeight="1">
      <c r="A150" s="142" t="s">
        <v>1598</v>
      </c>
      <c r="B150" s="141"/>
      <c r="C150" s="141"/>
      <c r="D150" s="141"/>
      <c r="E150" s="141"/>
      <c r="F150" s="141"/>
      <c r="G150" s="141"/>
      <c r="H150" s="141"/>
    </row>
    <row r="151" spans="1:8" ht="18" customHeight="1">
      <c r="A151" s="142" t="s">
        <v>1599</v>
      </c>
      <c r="B151" s="141"/>
      <c r="C151" s="141"/>
      <c r="D151" s="141"/>
      <c r="E151" s="141"/>
      <c r="F151" s="141"/>
      <c r="G151" s="141"/>
      <c r="H151" s="141"/>
    </row>
    <row r="152" spans="1:8" ht="18" customHeight="1">
      <c r="A152" s="142" t="s">
        <v>1600</v>
      </c>
      <c r="B152" s="141"/>
      <c r="C152" s="141"/>
      <c r="D152" s="141"/>
      <c r="E152" s="141"/>
      <c r="F152" s="141"/>
      <c r="G152" s="141"/>
      <c r="H152" s="141"/>
    </row>
    <row r="153" spans="1:8" ht="18" customHeight="1">
      <c r="A153" s="142" t="s">
        <v>1601</v>
      </c>
      <c r="B153" s="141"/>
      <c r="C153" s="141"/>
      <c r="D153" s="141"/>
      <c r="E153" s="141"/>
      <c r="F153" s="141"/>
      <c r="G153" s="141"/>
      <c r="H153" s="141"/>
    </row>
    <row r="154" spans="1:8" ht="18" customHeight="1">
      <c r="A154" s="140" t="s">
        <v>1602</v>
      </c>
      <c r="B154" s="141"/>
      <c r="C154" s="141"/>
      <c r="D154" s="141"/>
      <c r="E154" s="141"/>
      <c r="F154" s="141"/>
      <c r="G154" s="141"/>
      <c r="H154" s="141"/>
    </row>
    <row r="155" spans="1:8" ht="18" customHeight="1">
      <c r="A155" s="142" t="s">
        <v>1603</v>
      </c>
      <c r="B155" s="141"/>
      <c r="C155" s="141"/>
      <c r="D155" s="141"/>
      <c r="E155" s="141"/>
      <c r="F155" s="141"/>
      <c r="G155" s="141"/>
      <c r="H155" s="141"/>
    </row>
    <row r="156" spans="1:8" ht="18" customHeight="1">
      <c r="A156" s="142" t="s">
        <v>1604</v>
      </c>
      <c r="B156" s="141"/>
      <c r="C156" s="141"/>
      <c r="D156" s="141"/>
      <c r="E156" s="141"/>
      <c r="F156" s="141"/>
      <c r="G156" s="141"/>
      <c r="H156" s="141"/>
    </row>
    <row r="157" spans="1:8" ht="18" customHeight="1">
      <c r="A157" s="142" t="s">
        <v>1605</v>
      </c>
      <c r="B157" s="141"/>
      <c r="C157" s="141"/>
      <c r="D157" s="141"/>
      <c r="E157" s="141"/>
      <c r="F157" s="141"/>
      <c r="G157" s="141"/>
      <c r="H157" s="141"/>
    </row>
    <row r="158" spans="1:8" ht="18" customHeight="1">
      <c r="A158" s="140" t="s">
        <v>1606</v>
      </c>
      <c r="B158" s="141"/>
      <c r="C158" s="141"/>
      <c r="D158" s="141"/>
      <c r="E158" s="141"/>
      <c r="F158" s="141"/>
      <c r="G158" s="141"/>
      <c r="H158" s="141"/>
    </row>
    <row r="159" spans="1:8" ht="18" customHeight="1">
      <c r="A159" s="142" t="s">
        <v>1607</v>
      </c>
      <c r="B159" s="141"/>
      <c r="C159" s="141"/>
      <c r="D159" s="141"/>
      <c r="E159" s="141"/>
      <c r="F159" s="141"/>
      <c r="G159" s="141"/>
      <c r="H159" s="141"/>
    </row>
    <row r="160" spans="1:8" ht="18" customHeight="1">
      <c r="A160" s="140" t="s">
        <v>1608</v>
      </c>
      <c r="B160" s="141"/>
      <c r="C160" s="141"/>
      <c r="D160" s="141"/>
      <c r="E160" s="141"/>
      <c r="F160" s="141"/>
      <c r="G160" s="141"/>
      <c r="H160" s="141"/>
    </row>
    <row r="161" spans="1:8" ht="18" customHeight="1">
      <c r="A161" s="142" t="s">
        <v>1609</v>
      </c>
      <c r="B161" s="141"/>
      <c r="C161" s="141"/>
      <c r="D161" s="141"/>
      <c r="E161" s="141"/>
      <c r="F161" s="141"/>
      <c r="G161" s="141"/>
      <c r="H161" s="141"/>
    </row>
    <row r="162" spans="1:8" ht="18" customHeight="1">
      <c r="A162" s="142" t="s">
        <v>1610</v>
      </c>
      <c r="B162" s="141"/>
      <c r="C162" s="141"/>
      <c r="D162" s="141"/>
      <c r="E162" s="141"/>
      <c r="F162" s="141"/>
      <c r="G162" s="141"/>
      <c r="H162" s="141"/>
    </row>
    <row r="163" spans="1:8" ht="18" customHeight="1">
      <c r="A163" s="142" t="s">
        <v>1611</v>
      </c>
      <c r="B163" s="141"/>
      <c r="C163" s="141"/>
      <c r="D163" s="141"/>
      <c r="E163" s="141"/>
      <c r="F163" s="141"/>
      <c r="G163" s="141"/>
      <c r="H163" s="141"/>
    </row>
    <row r="164" spans="1:8" ht="18" customHeight="1">
      <c r="A164" s="142" t="s">
        <v>1612</v>
      </c>
      <c r="B164" s="141"/>
      <c r="C164" s="141"/>
      <c r="D164" s="141"/>
      <c r="E164" s="141"/>
      <c r="F164" s="141"/>
      <c r="G164" s="141"/>
      <c r="H164" s="141"/>
    </row>
    <row r="165" spans="1:8" ht="18" customHeight="1">
      <c r="A165" s="140" t="s">
        <v>1613</v>
      </c>
      <c r="B165" s="141"/>
      <c r="C165" s="141"/>
      <c r="D165" s="141"/>
      <c r="E165" s="141"/>
      <c r="F165" s="141"/>
      <c r="G165" s="141"/>
      <c r="H165" s="141"/>
    </row>
    <row r="166" spans="1:8" ht="18" customHeight="1">
      <c r="A166" s="142" t="s">
        <v>1614</v>
      </c>
      <c r="B166" s="141"/>
      <c r="C166" s="141"/>
      <c r="D166" s="141"/>
      <c r="E166" s="141"/>
      <c r="F166" s="141"/>
      <c r="G166" s="141"/>
      <c r="H166" s="141"/>
    </row>
    <row r="167" spans="1:8" ht="18" customHeight="1">
      <c r="A167" s="140" t="s">
        <v>1615</v>
      </c>
      <c r="B167" s="141"/>
      <c r="C167" s="141"/>
      <c r="D167" s="141"/>
      <c r="E167" s="141"/>
      <c r="F167" s="141"/>
      <c r="G167" s="141"/>
      <c r="H167" s="141"/>
    </row>
    <row r="168" spans="1:8" ht="18" customHeight="1">
      <c r="A168" s="142" t="s">
        <v>1616</v>
      </c>
      <c r="B168" s="141"/>
      <c r="C168" s="141"/>
      <c r="D168" s="141"/>
      <c r="E168" s="141"/>
      <c r="F168" s="141"/>
      <c r="G168" s="141"/>
      <c r="H168" s="141"/>
    </row>
    <row r="169" spans="1:8" ht="18" customHeight="1">
      <c r="A169" s="140" t="s">
        <v>1617</v>
      </c>
      <c r="B169" s="141"/>
      <c r="C169" s="141"/>
      <c r="D169" s="141"/>
      <c r="E169" s="141"/>
      <c r="F169" s="141"/>
      <c r="G169" s="141"/>
      <c r="H169" s="141"/>
    </row>
    <row r="170" spans="1:8" ht="18" customHeight="1">
      <c r="A170" s="142" t="s">
        <v>1618</v>
      </c>
      <c r="B170" s="141"/>
      <c r="C170" s="141"/>
      <c r="D170" s="141"/>
      <c r="E170" s="141"/>
      <c r="F170" s="141"/>
      <c r="G170" s="141"/>
      <c r="H170" s="141"/>
    </row>
    <row r="171" spans="1:8" ht="14.25">
      <c r="A171" s="183" t="s">
        <v>49</v>
      </c>
      <c r="B171" s="183"/>
      <c r="C171" s="183"/>
      <c r="D171" s="183"/>
      <c r="E171" s="183"/>
      <c r="F171" s="183"/>
      <c r="G171" s="183"/>
      <c r="H171" s="183"/>
    </row>
  </sheetData>
  <mergeCells count="2">
    <mergeCell ref="A2:H2"/>
    <mergeCell ref="A171:H1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125" defaultRowHeight="14.25"/>
  <cols>
    <col min="1" max="1" width="43.50390625" style="143" customWidth="1"/>
    <col min="2" max="2" width="36.625" style="143" customWidth="1"/>
    <col min="3" max="248" width="9.125" style="143" customWidth="1"/>
    <col min="249" max="16384" width="9.125" style="143" customWidth="1"/>
  </cols>
  <sheetData>
    <row r="1" ht="14.25">
      <c r="A1" s="143" t="s">
        <v>53</v>
      </c>
    </row>
    <row r="2" spans="1:2" ht="39" customHeight="1">
      <c r="A2" s="180" t="s">
        <v>1795</v>
      </c>
      <c r="B2" s="180"/>
    </row>
    <row r="3" spans="1:2" s="144" customFormat="1" ht="19.5" customHeight="1">
      <c r="A3" s="144" t="s">
        <v>1375</v>
      </c>
      <c r="B3" s="145" t="s">
        <v>4</v>
      </c>
    </row>
    <row r="4" spans="1:2" s="144" customFormat="1" ht="42" customHeight="1">
      <c r="A4" s="147" t="s">
        <v>0</v>
      </c>
      <c r="B4" s="146"/>
    </row>
    <row r="5" spans="1:2" s="144" customFormat="1" ht="42" customHeight="1">
      <c r="A5" s="147" t="s">
        <v>1</v>
      </c>
      <c r="B5" s="146">
        <v>262743</v>
      </c>
    </row>
    <row r="6" spans="1:2" s="144" customFormat="1" ht="42" customHeight="1">
      <c r="A6" s="147" t="s">
        <v>2</v>
      </c>
      <c r="B6" s="146"/>
    </row>
    <row r="7" spans="1:2" s="144" customFormat="1" ht="42" customHeight="1">
      <c r="A7" s="147" t="s">
        <v>3</v>
      </c>
      <c r="B7" s="146">
        <v>265545</v>
      </c>
    </row>
  </sheetData>
  <mergeCells count="1"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2017-09-25T08:18:54Z</cp:lastPrinted>
  <dcterms:created xsi:type="dcterms:W3CDTF">2017-07-11T01:12:38Z</dcterms:created>
  <dcterms:modified xsi:type="dcterms:W3CDTF">2017-11-10T07:41:22Z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