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0"/>
  </bookViews>
  <sheets>
    <sheet name="Sheet1" sheetId="1" r:id="rId1"/>
    <sheet name="明细" sheetId="2" r:id="rId2"/>
    <sheet name="Sheet2" sheetId="3" r:id="rId3"/>
  </sheets>
  <definedNames/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5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lenovo</author>
  </authors>
  <commentList>
    <comment ref="A5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<sst xmlns="http://schemas.openxmlformats.org/spreadsheetml/2006/main" count="158" uniqueCount="51">
  <si>
    <t>附件2</t>
  </si>
  <si>
    <t>特困人员救助供养情况统计表</t>
  </si>
  <si>
    <t>(2024年1月）</t>
  </si>
  <si>
    <t>填报单位:（盖章）</t>
  </si>
  <si>
    <t xml:space="preserve"> 签批人: </t>
  </si>
  <si>
    <t xml:space="preserve">审核人: </t>
  </si>
  <si>
    <t xml:space="preserve">填报人: </t>
  </si>
  <si>
    <t>填表日期:2024年2月1日</t>
  </si>
  <si>
    <t>市、县（区）名称</t>
  </si>
  <si>
    <t>救助供养对象</t>
  </si>
  <si>
    <t>救助供养资金</t>
  </si>
  <si>
    <t>总数</t>
  </si>
  <si>
    <t>城市对象</t>
  </si>
  <si>
    <t>农村对象</t>
  </si>
  <si>
    <t>对象类型</t>
  </si>
  <si>
    <t>1月总支出</t>
  </si>
  <si>
    <t>当月支出</t>
  </si>
  <si>
    <t>当月                                                                                                                                                                  人均供养额</t>
  </si>
  <si>
    <t>分散供养</t>
  </si>
  <si>
    <t>集中供养</t>
  </si>
  <si>
    <t>女性</t>
  </si>
  <si>
    <t>老年人</t>
  </si>
  <si>
    <t>未成年人</t>
  </si>
  <si>
    <t>残疾人</t>
  </si>
  <si>
    <t>基本生活支出</t>
  </si>
  <si>
    <t>护理费用支出</t>
  </si>
  <si>
    <t>其他支出</t>
  </si>
  <si>
    <t>全自理</t>
  </si>
  <si>
    <t>半护理</t>
  </si>
  <si>
    <t>全护理</t>
  </si>
  <si>
    <t>人</t>
  </si>
  <si>
    <t>万元</t>
  </si>
  <si>
    <t>元</t>
  </si>
  <si>
    <t>序号</t>
  </si>
  <si>
    <t>洛江区</t>
  </si>
  <si>
    <t>2996.87</t>
  </si>
  <si>
    <t>说明：1、统计逻辑：序号1=2+3+4+5+6+7+8+9+10+11+12+13，序号18=19+20+21，序号22=23+24，序号25=22/1*10000；2、各设区市民政局务必做好数据汇总审核，并于每月15日前盖章报送省厅。</t>
  </si>
  <si>
    <t>总支出</t>
  </si>
  <si>
    <t>集中1755</t>
  </si>
  <si>
    <t>分散1170</t>
  </si>
  <si>
    <t>集中（294/735/1470）</t>
  </si>
  <si>
    <t>分散（196/490/980）</t>
  </si>
  <si>
    <t>万</t>
  </si>
  <si>
    <t>双</t>
  </si>
  <si>
    <t>河</t>
  </si>
  <si>
    <t>马</t>
  </si>
  <si>
    <t>罗</t>
  </si>
  <si>
    <t>虹</t>
  </si>
  <si>
    <t>中心</t>
  </si>
  <si>
    <t>平均</t>
  </si>
  <si>
    <t>人数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</si>
</sst>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_);[Red]\(0.000\)"/>
    <numFmt numFmtId="178" formatCode="#"/>
  </numFmts>
  <fonts count="50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9"/>
      <color indexed="10"/>
      <name val="宋体"/>
      <family val="0"/>
    </font>
    <font>
      <sz val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5" applyNumberFormat="0" applyAlignment="0" applyProtection="0"/>
    <xf numFmtId="0" fontId="39" fillId="4" borderId="6" applyNumberFormat="0" applyAlignment="0" applyProtection="0"/>
    <xf numFmtId="0" fontId="40" fillId="4" borderId="5" applyNumberFormat="0" applyAlignment="0" applyProtection="0"/>
    <xf numFmtId="0" fontId="41" fillId="5" borderId="7" applyNumberForma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7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176" fontId="2" fillId="0" borderId="10" xfId="0" applyNumberFormat="1" applyFont="1" applyBorder="1" applyAlignment="1">
      <alignment horizontal="center" vertical="center" wrapText="1"/>
    </xf>
    <xf numFmtId="177" fontId="3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178" fontId="5" fillId="0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right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/>
    </xf>
    <xf numFmtId="49" fontId="9" fillId="0" borderId="14" xfId="0" applyNumberFormat="1" applyFont="1" applyBorder="1" applyAlignment="1">
      <alignment vertical="center"/>
    </xf>
    <xf numFmtId="49" fontId="9" fillId="0" borderId="14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77" fontId="3" fillId="0" borderId="16" xfId="0" applyNumberFormat="1" applyFont="1" applyBorder="1" applyAlignment="1">
      <alignment horizontal="center" vertical="center" wrapText="1"/>
    </xf>
    <xf numFmtId="177" fontId="3" fillId="0" borderId="13" xfId="0" applyNumberFormat="1" applyFont="1" applyBorder="1" applyAlignment="1">
      <alignment vertical="center" wrapText="1"/>
    </xf>
    <xf numFmtId="177" fontId="9" fillId="0" borderId="11" xfId="0" applyNumberFormat="1" applyFont="1" applyBorder="1" applyAlignment="1">
      <alignment horizontal="right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vertical="center" wrapText="1"/>
    </xf>
    <xf numFmtId="0" fontId="2" fillId="0" borderId="20" xfId="0" applyNumberFormat="1" applyFont="1" applyBorder="1" applyAlignment="1">
      <alignment vertical="center" wrapText="1"/>
    </xf>
    <xf numFmtId="0" fontId="2" fillId="0" borderId="21" xfId="0" applyNumberFormat="1" applyFont="1" applyBorder="1" applyAlignment="1">
      <alignment vertical="center" wrapText="1"/>
    </xf>
    <xf numFmtId="177" fontId="3" fillId="0" borderId="21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vertical="center"/>
    </xf>
    <xf numFmtId="176" fontId="0" fillId="0" borderId="0" xfId="0" applyNumberFormat="1" applyFont="1" applyAlignment="1">
      <alignment vertical="center"/>
    </xf>
    <xf numFmtId="0" fontId="9" fillId="0" borderId="17" xfId="0" applyFont="1" applyBorder="1" applyAlignment="1">
      <alignment horizontal="center" vertical="center" wrapText="1"/>
    </xf>
    <xf numFmtId="176" fontId="9" fillId="0" borderId="14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 wrapText="1"/>
    </xf>
    <xf numFmtId="176" fontId="9" fillId="0" borderId="11" xfId="0" applyNumberFormat="1" applyFont="1" applyBorder="1" applyAlignment="1">
      <alignment horizontal="center" vertical="center" wrapText="1"/>
    </xf>
    <xf numFmtId="177" fontId="9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vertical="center"/>
    </xf>
    <xf numFmtId="0" fontId="11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7" fontId="10" fillId="0" borderId="11" xfId="0" applyNumberFormat="1" applyFont="1" applyBorder="1" applyAlignment="1">
      <alignment horizontal="center" vertical="center" wrapText="1"/>
    </xf>
  </cellXfs>
  <cellStyles count="17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 4" xfId="63"/>
    <cellStyle name="常规 10 3" xfId="64"/>
    <cellStyle name="常规 7 3" xfId="65"/>
    <cellStyle name="常规 2 7 3" xfId="66"/>
    <cellStyle name="常规 6" xfId="67"/>
    <cellStyle name="常规 5 2" xfId="68"/>
    <cellStyle name="常规 12" xfId="69"/>
    <cellStyle name="常规 5 2 2" xfId="70"/>
    <cellStyle name="常规 8 3" xfId="71"/>
    <cellStyle name="常规 16" xfId="72"/>
    <cellStyle name="常规 8 2" xfId="73"/>
    <cellStyle name="常规 2 5 3 2" xfId="74"/>
    <cellStyle name="常规 10" xfId="75"/>
    <cellStyle name="常规 2 5 3 3" xfId="76"/>
    <cellStyle name="常规 10 2" xfId="77"/>
    <cellStyle name="常规 11" xfId="78"/>
    <cellStyle name="常规 13" xfId="79"/>
    <cellStyle name="常规 11 2" xfId="80"/>
    <cellStyle name="常规 12 2" xfId="81"/>
    <cellStyle name="常规 14" xfId="82"/>
    <cellStyle name="常规 15" xfId="83"/>
    <cellStyle name="常规 17" xfId="84"/>
    <cellStyle name="常规 18" xfId="85"/>
    <cellStyle name="常规 19" xfId="86"/>
    <cellStyle name="常规 3 3 4" xfId="87"/>
    <cellStyle name="常规 2" xfId="88"/>
    <cellStyle name="常规 2 10" xfId="89"/>
    <cellStyle name="常规 2 11" xfId="90"/>
    <cellStyle name="常规 2 12" xfId="91"/>
    <cellStyle name="常规 2 13" xfId="92"/>
    <cellStyle name="常规 2 14" xfId="93"/>
    <cellStyle name="常规 3 3 4 2" xfId="94"/>
    <cellStyle name="常规 2 2" xfId="95"/>
    <cellStyle name="常规 2 2 2" xfId="96"/>
    <cellStyle name="常规 2 2 2 2" xfId="97"/>
    <cellStyle name="常规 2 2 2 3" xfId="98"/>
    <cellStyle name="常规 2 2 3" xfId="99"/>
    <cellStyle name="常规 2 2 3 2" xfId="100"/>
    <cellStyle name="常规 2 2 3 3" xfId="101"/>
    <cellStyle name="常规 2 2 4 2" xfId="102"/>
    <cellStyle name="常规 2 2 5" xfId="103"/>
    <cellStyle name="常规 2 3" xfId="104"/>
    <cellStyle name="常规 2 3 2" xfId="105"/>
    <cellStyle name="常规 2 3 2 2" xfId="106"/>
    <cellStyle name="常规 2 3 2 3" xfId="107"/>
    <cellStyle name="常规 2 3 3" xfId="108"/>
    <cellStyle name="常规 2 3 3 2" xfId="109"/>
    <cellStyle name="常规 2 3 3 3" xfId="110"/>
    <cellStyle name="常规 2 3 4" xfId="111"/>
    <cellStyle name="常规 2 3 4 2" xfId="112"/>
    <cellStyle name="常规 2 3 5" xfId="113"/>
    <cellStyle name="常规 2 4" xfId="114"/>
    <cellStyle name="常规 2 4 2" xfId="115"/>
    <cellStyle name="常规 2 4 2 2" xfId="116"/>
    <cellStyle name="常规 2 4 2 3" xfId="117"/>
    <cellStyle name="常规 2 4 3" xfId="118"/>
    <cellStyle name="常规 2 4 3 2" xfId="119"/>
    <cellStyle name="常规 2 4 3 3" xfId="120"/>
    <cellStyle name="常规 2 4 4" xfId="121"/>
    <cellStyle name="常规 2 4 4 2" xfId="122"/>
    <cellStyle name="常规 7 2 2" xfId="123"/>
    <cellStyle name="常规 2 4 5" xfId="124"/>
    <cellStyle name="常规 2 5" xfId="125"/>
    <cellStyle name="常规 2 5 2" xfId="126"/>
    <cellStyle name="常规 2 5 2 2" xfId="127"/>
    <cellStyle name="常规 2 5 2 3" xfId="128"/>
    <cellStyle name="常规 2 5 3" xfId="129"/>
    <cellStyle name="常规 2 5 4" xfId="130"/>
    <cellStyle name="常规 2 5 4 2" xfId="131"/>
    <cellStyle name="常规 2 5 5" xfId="132"/>
    <cellStyle name="常规 2 6" xfId="133"/>
    <cellStyle name="常规 2 6 2" xfId="134"/>
    <cellStyle name="常规 2 6 2 2" xfId="135"/>
    <cellStyle name="常规 3 2" xfId="136"/>
    <cellStyle name="常规 2 6 2 3" xfId="137"/>
    <cellStyle name="常规 2 6 3" xfId="138"/>
    <cellStyle name="常规 2 6 3 2" xfId="139"/>
    <cellStyle name="常规 4 2" xfId="140"/>
    <cellStyle name="常规 2 6 3 3" xfId="141"/>
    <cellStyle name="常规 2 6 4" xfId="142"/>
    <cellStyle name="常规 2 6 4 2" xfId="143"/>
    <cellStyle name="常规 2 6 5" xfId="144"/>
    <cellStyle name="常规 2 7" xfId="145"/>
    <cellStyle name="常规 3 3 2 3" xfId="146"/>
    <cellStyle name="常规 2 7 2" xfId="147"/>
    <cellStyle name="常规 2 7 2 2" xfId="148"/>
    <cellStyle name="常规 2 7 2 3" xfId="149"/>
    <cellStyle name="常规 2 7 3 2" xfId="150"/>
    <cellStyle name="常规 2 7 3 3" xfId="151"/>
    <cellStyle name="常规 2 7 4" xfId="152"/>
    <cellStyle name="常规 2 7 4 2" xfId="153"/>
    <cellStyle name="常规 2 7 5" xfId="154"/>
    <cellStyle name="常规 2 8" xfId="155"/>
    <cellStyle name="常规 3 3 3 3" xfId="156"/>
    <cellStyle name="常规 2 8 2" xfId="157"/>
    <cellStyle name="常规 2 9" xfId="158"/>
    <cellStyle name="常规 3 3 5" xfId="159"/>
    <cellStyle name="常规 3" xfId="160"/>
    <cellStyle name="常规 3 2 2" xfId="161"/>
    <cellStyle name="常规 3 2 2 2" xfId="162"/>
    <cellStyle name="常规 3 2 3" xfId="163"/>
    <cellStyle name="常规 3 3" xfId="164"/>
    <cellStyle name="常规 3 3 2" xfId="165"/>
    <cellStyle name="常规 3 3 2 2" xfId="166"/>
    <cellStyle name="常规 3 3 3" xfId="167"/>
    <cellStyle name="常规 3 3 3 2" xfId="168"/>
    <cellStyle name="常规 3 4" xfId="169"/>
    <cellStyle name="常规 3 4 2" xfId="170"/>
    <cellStyle name="常规 3 5" xfId="171"/>
    <cellStyle name="常规 4" xfId="172"/>
    <cellStyle name="常规 4 2 2" xfId="173"/>
    <cellStyle name="常规 4 3" xfId="174"/>
    <cellStyle name="常规 5" xfId="175"/>
    <cellStyle name="常规 5 3" xfId="176"/>
    <cellStyle name="常规 6 2" xfId="177"/>
    <cellStyle name="常规 6 2 2" xfId="178"/>
    <cellStyle name="常规 6 3" xfId="179"/>
    <cellStyle name="常规 7" xfId="180"/>
    <cellStyle name="常规 7 2" xfId="181"/>
    <cellStyle name="常规 8" xfId="182"/>
    <cellStyle name="常规 8 2 2" xfId="183"/>
    <cellStyle name="常规 9" xfId="184"/>
    <cellStyle name="常规 9 2" xfId="185"/>
    <cellStyle name="常规 9 2 2" xfId="186"/>
    <cellStyle name="常规 9 3" xfId="1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1"/>
  <sheetViews>
    <sheetView tabSelected="1" workbookViewId="0" topLeftCell="A1">
      <selection activeCell="Z11" sqref="Z11"/>
    </sheetView>
  </sheetViews>
  <sheetFormatPr defaultColWidth="9.00390625" defaultRowHeight="14.25"/>
  <cols>
    <col min="1" max="1" width="5.50390625" style="14" customWidth="1"/>
    <col min="2" max="2" width="4.375" style="13" customWidth="1"/>
    <col min="3" max="3" width="3.625" style="13" customWidth="1"/>
    <col min="4" max="4" width="3.125" style="13" customWidth="1"/>
    <col min="5" max="5" width="3.875" style="13" customWidth="1"/>
    <col min="6" max="6" width="3.125" style="13" customWidth="1"/>
    <col min="7" max="7" width="3.00390625" style="13" customWidth="1"/>
    <col min="8" max="8" width="3.625" style="13" customWidth="1"/>
    <col min="9" max="9" width="3.25390625" style="13" customWidth="1"/>
    <col min="10" max="10" width="4.125" style="13" customWidth="1"/>
    <col min="11" max="11" width="3.75390625" style="13" customWidth="1"/>
    <col min="12" max="12" width="3.375" style="13" customWidth="1"/>
    <col min="13" max="13" width="3.00390625" style="13" customWidth="1"/>
    <col min="14" max="14" width="4.00390625" style="13" customWidth="1"/>
    <col min="15" max="15" width="3.75390625" style="13" customWidth="1"/>
    <col min="16" max="16" width="3.50390625" style="13" customWidth="1"/>
    <col min="17" max="17" width="3.25390625" style="13" customWidth="1"/>
    <col min="18" max="18" width="3.875" style="13" customWidth="1"/>
    <col min="19" max="19" width="9.50390625" style="61" customWidth="1"/>
    <col min="20" max="20" width="9.00390625" style="61" customWidth="1"/>
    <col min="21" max="21" width="6.875" style="61" customWidth="1"/>
    <col min="22" max="22" width="2.625" style="15" customWidth="1"/>
    <col min="23" max="23" width="7.25390625" style="61" customWidth="1"/>
    <col min="24" max="24" width="7.75390625" style="16" customWidth="1"/>
    <col min="25" max="25" width="5.875" style="16" customWidth="1"/>
    <col min="26" max="26" width="6.125" style="15" customWidth="1"/>
    <col min="28" max="28" width="12.625" style="0" customWidth="1"/>
  </cols>
  <sheetData>
    <row r="1" ht="14.25">
      <c r="A1" s="17" t="s">
        <v>0</v>
      </c>
    </row>
    <row r="2" spans="1:26" ht="20.2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22.5" customHeight="1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s="11" customFormat="1" ht="24.75" customHeight="1">
      <c r="A4" s="21" t="s">
        <v>3</v>
      </c>
      <c r="B4" s="21"/>
      <c r="C4" s="21"/>
      <c r="D4" s="22"/>
      <c r="E4" s="22" t="s">
        <v>4</v>
      </c>
      <c r="F4" s="22"/>
      <c r="G4" s="22"/>
      <c r="H4" s="22"/>
      <c r="I4" s="22"/>
      <c r="J4" s="22" t="s">
        <v>5</v>
      </c>
      <c r="K4" s="22"/>
      <c r="L4" s="22"/>
      <c r="M4" s="22"/>
      <c r="N4" s="22"/>
      <c r="O4" s="22" t="s">
        <v>6</v>
      </c>
      <c r="P4" s="22"/>
      <c r="Q4" s="22"/>
      <c r="R4" s="22"/>
      <c r="S4" s="22"/>
      <c r="T4" s="63"/>
      <c r="U4" s="63"/>
      <c r="V4" s="40"/>
      <c r="W4" s="40" t="s">
        <v>7</v>
      </c>
      <c r="X4" s="40"/>
      <c r="Y4" s="40"/>
      <c r="Z4" s="40"/>
    </row>
    <row r="5" spans="1:26" ht="18.75" customHeight="1">
      <c r="A5" s="23" t="s">
        <v>8</v>
      </c>
      <c r="B5" s="24" t="s">
        <v>9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4" t="s">
        <v>10</v>
      </c>
      <c r="T5" s="25"/>
      <c r="U5" s="25"/>
      <c r="V5" s="25"/>
      <c r="W5" s="25"/>
      <c r="X5" s="25"/>
      <c r="Y5" s="25"/>
      <c r="Z5" s="41"/>
    </row>
    <row r="6" spans="1:26" ht="14.25" customHeight="1">
      <c r="A6" s="26"/>
      <c r="B6" s="27" t="s">
        <v>11</v>
      </c>
      <c r="C6" s="28" t="s">
        <v>12</v>
      </c>
      <c r="D6" s="29"/>
      <c r="E6" s="29"/>
      <c r="F6" s="29"/>
      <c r="G6" s="29"/>
      <c r="H6" s="30"/>
      <c r="I6" s="28" t="s">
        <v>13</v>
      </c>
      <c r="J6" s="29"/>
      <c r="K6" s="29"/>
      <c r="L6" s="29"/>
      <c r="M6" s="29"/>
      <c r="N6" s="30"/>
      <c r="O6" s="27" t="s">
        <v>14</v>
      </c>
      <c r="P6" s="27"/>
      <c r="Q6" s="27"/>
      <c r="R6" s="27"/>
      <c r="S6" s="24" t="s">
        <v>15</v>
      </c>
      <c r="T6" s="25"/>
      <c r="U6" s="25"/>
      <c r="V6" s="41"/>
      <c r="W6" s="24" t="s">
        <v>16</v>
      </c>
      <c r="X6" s="25"/>
      <c r="Y6" s="41"/>
      <c r="Z6" s="73" t="s">
        <v>17</v>
      </c>
    </row>
    <row r="7" spans="1:26" ht="14.25" customHeight="1">
      <c r="A7" s="26"/>
      <c r="B7" s="27"/>
      <c r="C7" s="28" t="s">
        <v>18</v>
      </c>
      <c r="D7" s="29"/>
      <c r="E7" s="30"/>
      <c r="F7" s="28" t="s">
        <v>19</v>
      </c>
      <c r="G7" s="29"/>
      <c r="H7" s="30"/>
      <c r="I7" s="28" t="s">
        <v>18</v>
      </c>
      <c r="J7" s="29"/>
      <c r="K7" s="30"/>
      <c r="L7" s="28" t="s">
        <v>19</v>
      </c>
      <c r="M7" s="29"/>
      <c r="N7" s="30"/>
      <c r="O7" s="27" t="s">
        <v>20</v>
      </c>
      <c r="P7" s="27" t="s">
        <v>21</v>
      </c>
      <c r="Q7" s="27" t="s">
        <v>22</v>
      </c>
      <c r="R7" s="27" t="s">
        <v>23</v>
      </c>
      <c r="S7" s="2" t="s">
        <v>11</v>
      </c>
      <c r="T7" s="64" t="s">
        <v>24</v>
      </c>
      <c r="U7" s="64" t="s">
        <v>25</v>
      </c>
      <c r="V7" s="43" t="s">
        <v>26</v>
      </c>
      <c r="W7" s="2" t="s">
        <v>11</v>
      </c>
      <c r="X7" s="3" t="s">
        <v>24</v>
      </c>
      <c r="Y7" s="3" t="s">
        <v>25</v>
      </c>
      <c r="Z7" s="73"/>
    </row>
    <row r="8" spans="1:26" ht="42.75" customHeight="1">
      <c r="A8" s="26"/>
      <c r="B8" s="27"/>
      <c r="C8" s="27" t="s">
        <v>27</v>
      </c>
      <c r="D8" s="27" t="s">
        <v>28</v>
      </c>
      <c r="E8" s="27" t="s">
        <v>29</v>
      </c>
      <c r="F8" s="27" t="s">
        <v>27</v>
      </c>
      <c r="G8" s="27" t="s">
        <v>28</v>
      </c>
      <c r="H8" s="27" t="s">
        <v>29</v>
      </c>
      <c r="I8" s="27" t="s">
        <v>27</v>
      </c>
      <c r="J8" s="27" t="s">
        <v>28</v>
      </c>
      <c r="K8" s="27" t="s">
        <v>29</v>
      </c>
      <c r="L8" s="27" t="s">
        <v>27</v>
      </c>
      <c r="M8" s="27" t="s">
        <v>28</v>
      </c>
      <c r="N8" s="27" t="s">
        <v>29</v>
      </c>
      <c r="O8" s="27"/>
      <c r="P8" s="27"/>
      <c r="Q8" s="27"/>
      <c r="R8" s="27"/>
      <c r="S8" s="5"/>
      <c r="T8" s="64"/>
      <c r="U8" s="64"/>
      <c r="V8" s="43"/>
      <c r="W8" s="5"/>
      <c r="X8" s="3"/>
      <c r="Y8" s="3"/>
      <c r="Z8" s="73"/>
    </row>
    <row r="9" spans="1:26" ht="14.25" customHeight="1">
      <c r="A9" s="31"/>
      <c r="B9" s="33" t="s">
        <v>30</v>
      </c>
      <c r="C9" s="33" t="s">
        <v>30</v>
      </c>
      <c r="D9" s="33" t="s">
        <v>30</v>
      </c>
      <c r="E9" s="33" t="s">
        <v>30</v>
      </c>
      <c r="F9" s="33" t="s">
        <v>30</v>
      </c>
      <c r="G9" s="33" t="s">
        <v>30</v>
      </c>
      <c r="H9" s="33" t="s">
        <v>30</v>
      </c>
      <c r="I9" s="33" t="s">
        <v>30</v>
      </c>
      <c r="J9" s="33" t="s">
        <v>30</v>
      </c>
      <c r="K9" s="33" t="s">
        <v>30</v>
      </c>
      <c r="L9" s="33" t="s">
        <v>30</v>
      </c>
      <c r="M9" s="33" t="s">
        <v>30</v>
      </c>
      <c r="N9" s="33" t="s">
        <v>30</v>
      </c>
      <c r="O9" s="33" t="s">
        <v>30</v>
      </c>
      <c r="P9" s="33" t="s">
        <v>30</v>
      </c>
      <c r="Q9" s="33" t="s">
        <v>30</v>
      </c>
      <c r="R9" s="33" t="s">
        <v>30</v>
      </c>
      <c r="S9" s="65" t="s">
        <v>31</v>
      </c>
      <c r="T9" s="65" t="s">
        <v>31</v>
      </c>
      <c r="U9" s="65" t="s">
        <v>31</v>
      </c>
      <c r="V9" s="33" t="s">
        <v>31</v>
      </c>
      <c r="W9" s="65" t="s">
        <v>31</v>
      </c>
      <c r="X9" s="66" t="s">
        <v>31</v>
      </c>
      <c r="Y9" s="66" t="s">
        <v>31</v>
      </c>
      <c r="Z9" s="47" t="s">
        <v>32</v>
      </c>
    </row>
    <row r="10" spans="1:26" ht="14.25" customHeight="1">
      <c r="A10" s="33" t="s">
        <v>33</v>
      </c>
      <c r="B10" s="33">
        <v>1</v>
      </c>
      <c r="C10" s="33">
        <v>2</v>
      </c>
      <c r="D10" s="33">
        <v>3</v>
      </c>
      <c r="E10" s="33">
        <v>4</v>
      </c>
      <c r="F10" s="33">
        <v>5</v>
      </c>
      <c r="G10" s="33">
        <v>6</v>
      </c>
      <c r="H10" s="33">
        <v>7</v>
      </c>
      <c r="I10" s="33">
        <v>8</v>
      </c>
      <c r="J10" s="33">
        <v>9</v>
      </c>
      <c r="K10" s="33">
        <v>10</v>
      </c>
      <c r="L10" s="33">
        <v>11</v>
      </c>
      <c r="M10" s="33">
        <v>12</v>
      </c>
      <c r="N10" s="33">
        <v>13</v>
      </c>
      <c r="O10" s="33">
        <v>14</v>
      </c>
      <c r="P10" s="33">
        <v>15</v>
      </c>
      <c r="Q10" s="33">
        <v>16</v>
      </c>
      <c r="R10" s="33">
        <v>17</v>
      </c>
      <c r="S10" s="47">
        <v>18</v>
      </c>
      <c r="T10" s="47">
        <v>19</v>
      </c>
      <c r="U10" s="47">
        <v>20</v>
      </c>
      <c r="V10" s="47">
        <v>21</v>
      </c>
      <c r="W10" s="47">
        <v>22</v>
      </c>
      <c r="X10" s="47">
        <v>23</v>
      </c>
      <c r="Y10" s="47">
        <v>24</v>
      </c>
      <c r="Z10" s="47">
        <v>25</v>
      </c>
    </row>
    <row r="11" spans="1:30" ht="27" customHeight="1">
      <c r="A11" s="27" t="s">
        <v>34</v>
      </c>
      <c r="B11" s="33">
        <v>157</v>
      </c>
      <c r="C11" s="33">
        <v>11</v>
      </c>
      <c r="D11" s="33">
        <v>3</v>
      </c>
      <c r="E11" s="33">
        <v>4</v>
      </c>
      <c r="F11" s="33">
        <v>1</v>
      </c>
      <c r="G11" s="33">
        <v>4</v>
      </c>
      <c r="H11" s="33">
        <v>4</v>
      </c>
      <c r="I11" s="33">
        <v>79</v>
      </c>
      <c r="J11" s="33">
        <v>21</v>
      </c>
      <c r="K11" s="33">
        <v>12</v>
      </c>
      <c r="L11" s="33">
        <v>4</v>
      </c>
      <c r="M11" s="35">
        <v>6</v>
      </c>
      <c r="N11" s="33">
        <v>8</v>
      </c>
      <c r="O11" s="33">
        <v>15</v>
      </c>
      <c r="P11" s="35">
        <v>125</v>
      </c>
      <c r="Q11" s="33">
        <v>0</v>
      </c>
      <c r="R11" s="33">
        <v>41</v>
      </c>
      <c r="S11" s="6">
        <v>27.1025</v>
      </c>
      <c r="T11" s="6">
        <v>19.9485</v>
      </c>
      <c r="U11" s="6">
        <v>7.154</v>
      </c>
      <c r="V11" s="6"/>
      <c r="W11" s="6">
        <v>27.1025</v>
      </c>
      <c r="X11" s="6">
        <v>19.9485</v>
      </c>
      <c r="Y11" s="6">
        <v>7.154</v>
      </c>
      <c r="Z11" s="54" t="s">
        <v>35</v>
      </c>
      <c r="AA11" s="74"/>
      <c r="AB11" s="74"/>
      <c r="AC11" s="74"/>
      <c r="AD11" s="74"/>
    </row>
    <row r="12" spans="1:26" s="60" customFormat="1" ht="18.75" customHeight="1">
      <c r="A12" s="36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67"/>
      <c r="T12" s="67"/>
      <c r="U12" s="67"/>
      <c r="V12" s="68"/>
      <c r="W12" s="69"/>
      <c r="X12" s="69"/>
      <c r="Y12" s="69"/>
      <c r="Z12" s="53"/>
    </row>
    <row r="13" spans="1:28" ht="18.75" customHeight="1">
      <c r="A13" s="36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70"/>
      <c r="T13" s="70"/>
      <c r="U13" s="70"/>
      <c r="V13" s="53"/>
      <c r="W13" s="71"/>
      <c r="X13" s="72"/>
      <c r="Y13" s="72"/>
      <c r="Z13" s="54"/>
      <c r="AA13" s="74"/>
      <c r="AB13" s="75"/>
    </row>
    <row r="14" spans="1:28" ht="18.75" customHeight="1">
      <c r="A14" s="36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70"/>
      <c r="T14" s="70"/>
      <c r="U14" s="70"/>
      <c r="V14" s="53"/>
      <c r="W14" s="71"/>
      <c r="X14" s="72"/>
      <c r="Y14" s="72"/>
      <c r="Z14" s="54"/>
      <c r="AA14" s="75"/>
      <c r="AB14" s="74"/>
    </row>
    <row r="15" spans="1:27" ht="18.75" customHeight="1">
      <c r="A15" s="36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71"/>
      <c r="T15" s="71"/>
      <c r="U15" s="71"/>
      <c r="V15" s="53"/>
      <c r="W15" s="71"/>
      <c r="X15" s="72"/>
      <c r="Y15" s="72"/>
      <c r="Z15" s="54"/>
      <c r="AA15" s="74"/>
    </row>
    <row r="16" spans="1:26" ht="18.75" customHeight="1">
      <c r="A16" s="36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71"/>
      <c r="T16" s="71"/>
      <c r="U16" s="71"/>
      <c r="V16" s="53"/>
      <c r="W16" s="71"/>
      <c r="X16" s="72"/>
      <c r="Y16" s="72"/>
      <c r="Z16" s="54"/>
    </row>
    <row r="17" spans="1:26" ht="18.75" customHeight="1">
      <c r="A17" s="36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71"/>
      <c r="T17" s="71"/>
      <c r="U17" s="71"/>
      <c r="V17" s="53"/>
      <c r="W17" s="71"/>
      <c r="X17" s="72"/>
      <c r="Y17" s="72"/>
      <c r="Z17" s="54"/>
    </row>
    <row r="18" spans="1:26" ht="18.75" customHeight="1">
      <c r="A18" s="36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71"/>
      <c r="T18" s="71"/>
      <c r="U18" s="71"/>
      <c r="V18" s="53"/>
      <c r="W18" s="71"/>
      <c r="X18" s="72"/>
      <c r="Y18" s="72"/>
      <c r="Z18" s="54"/>
    </row>
    <row r="19" spans="1:26" ht="18" customHeight="1">
      <c r="A19" s="36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71"/>
      <c r="T19" s="71"/>
      <c r="U19" s="71"/>
      <c r="V19" s="53"/>
      <c r="W19" s="71"/>
      <c r="X19" s="72"/>
      <c r="Y19" s="72"/>
      <c r="Z19" s="54"/>
    </row>
    <row r="20" spans="1:26" s="13" customFormat="1" ht="18" customHeight="1">
      <c r="A20" s="36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71"/>
      <c r="T20" s="71"/>
      <c r="U20" s="71"/>
      <c r="V20" s="53"/>
      <c r="W20" s="71"/>
      <c r="X20" s="72"/>
      <c r="Y20" s="76"/>
      <c r="Z20" s="54"/>
    </row>
    <row r="21" spans="1:26" ht="34.5" customHeight="1">
      <c r="A21" s="62" t="s">
        <v>36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</row>
    <row r="22" ht="32.25" customHeight="1"/>
  </sheetData>
  <sheetProtection/>
  <mergeCells count="32">
    <mergeCell ref="A2:Z2"/>
    <mergeCell ref="A3:Z3"/>
    <mergeCell ref="E4:H4"/>
    <mergeCell ref="J4:M4"/>
    <mergeCell ref="O4:S4"/>
    <mergeCell ref="W4:Z4"/>
    <mergeCell ref="B5:R5"/>
    <mergeCell ref="S5:Z5"/>
    <mergeCell ref="C6:H6"/>
    <mergeCell ref="I6:N6"/>
    <mergeCell ref="O6:R6"/>
    <mergeCell ref="S6:V6"/>
    <mergeCell ref="W6:Y6"/>
    <mergeCell ref="C7:E7"/>
    <mergeCell ref="F7:H7"/>
    <mergeCell ref="I7:K7"/>
    <mergeCell ref="L7:N7"/>
    <mergeCell ref="A21:Z21"/>
    <mergeCell ref="A5:A9"/>
    <mergeCell ref="B6:B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6:Z8"/>
  </mergeCells>
  <printOptions/>
  <pageMargins left="0.75" right="0.75" top="1" bottom="1" header="0.5" footer="0.5"/>
  <pageSetup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3"/>
  <sheetViews>
    <sheetView workbookViewId="0" topLeftCell="A1">
      <selection activeCell="R20" sqref="R20"/>
    </sheetView>
  </sheetViews>
  <sheetFormatPr defaultColWidth="9.00390625" defaultRowHeight="14.25"/>
  <cols>
    <col min="1" max="1" width="5.50390625" style="14" customWidth="1"/>
    <col min="2" max="2" width="4.375" style="13" customWidth="1"/>
    <col min="3" max="3" width="2.625" style="13" customWidth="1"/>
    <col min="4" max="4" width="3.125" style="13" customWidth="1"/>
    <col min="5" max="5" width="3.875" style="13" customWidth="1"/>
    <col min="6" max="6" width="3.125" style="13" customWidth="1"/>
    <col min="7" max="7" width="3.875" style="13" customWidth="1"/>
    <col min="8" max="8" width="3.625" style="13" customWidth="1"/>
    <col min="9" max="9" width="3.25390625" style="13" customWidth="1"/>
    <col min="10" max="10" width="4.125" style="13" customWidth="1"/>
    <col min="11" max="11" width="3.75390625" style="13" customWidth="1"/>
    <col min="12" max="12" width="3.375" style="13" customWidth="1"/>
    <col min="13" max="13" width="3.00390625" style="13" customWidth="1"/>
    <col min="14" max="14" width="4.00390625" style="13" customWidth="1"/>
    <col min="15" max="15" width="2.75390625" style="13" customWidth="1"/>
    <col min="16" max="16" width="3.50390625" style="13" customWidth="1"/>
    <col min="17" max="17" width="2.875" style="13" customWidth="1"/>
    <col min="18" max="18" width="4.125" style="13" customWidth="1"/>
    <col min="19" max="19" width="2.50390625" style="13" customWidth="1"/>
    <col min="20" max="20" width="5.75390625" style="15" customWidth="1"/>
    <col min="21" max="21" width="6.625" style="15" customWidth="1"/>
    <col min="22" max="22" width="7.00390625" style="15" customWidth="1"/>
    <col min="23" max="23" width="4.50390625" style="15" customWidth="1"/>
    <col min="24" max="24" width="6.25390625" style="16" customWidth="1"/>
    <col min="25" max="25" width="6.75390625" style="16" customWidth="1"/>
    <col min="26" max="26" width="6.00390625" style="16" customWidth="1"/>
    <col min="27" max="27" width="6.625" style="16" customWidth="1"/>
    <col min="28" max="28" width="3.25390625" style="15" customWidth="1"/>
  </cols>
  <sheetData>
    <row r="1" ht="14.25">
      <c r="A1" s="17" t="s">
        <v>0</v>
      </c>
    </row>
    <row r="2" spans="1:28" ht="16.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</row>
    <row r="3" spans="1:28" ht="27.75" customHeight="1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</row>
    <row r="4" spans="1:28" s="11" customFormat="1" ht="24.75" customHeight="1">
      <c r="A4" s="20" t="s">
        <v>3</v>
      </c>
      <c r="B4" s="20"/>
      <c r="C4" s="20"/>
      <c r="D4" s="21"/>
      <c r="E4" s="22" t="s">
        <v>4</v>
      </c>
      <c r="F4" s="22"/>
      <c r="G4" s="22"/>
      <c r="H4" s="22"/>
      <c r="I4" s="21"/>
      <c r="J4" s="22" t="s">
        <v>5</v>
      </c>
      <c r="K4" s="22"/>
      <c r="L4" s="22"/>
      <c r="M4" s="22"/>
      <c r="N4" s="21"/>
      <c r="O4" s="22" t="s">
        <v>6</v>
      </c>
      <c r="P4" s="22"/>
      <c r="Q4" s="22"/>
      <c r="R4" s="22"/>
      <c r="S4" s="22"/>
      <c r="T4" s="22"/>
      <c r="U4" s="39"/>
      <c r="V4" s="39"/>
      <c r="W4" s="39"/>
      <c r="X4" s="40"/>
      <c r="Y4" s="40"/>
      <c r="Z4" s="40"/>
      <c r="AA4" s="40"/>
      <c r="AB4" s="40"/>
    </row>
    <row r="5" spans="1:28" ht="18.75" customHeight="1">
      <c r="A5" s="23" t="s">
        <v>8</v>
      </c>
      <c r="B5" s="24" t="s">
        <v>9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7"/>
      <c r="T5" s="28" t="s">
        <v>10</v>
      </c>
      <c r="U5" s="29"/>
      <c r="V5" s="29"/>
      <c r="W5" s="29"/>
      <c r="X5" s="29"/>
      <c r="Y5" s="29"/>
      <c r="Z5" s="55"/>
      <c r="AA5" s="55"/>
      <c r="AB5" s="56"/>
    </row>
    <row r="6" spans="1:28" ht="14.25" customHeight="1">
      <c r="A6" s="26"/>
      <c r="B6" s="27" t="s">
        <v>11</v>
      </c>
      <c r="C6" s="28" t="s">
        <v>12</v>
      </c>
      <c r="D6" s="29"/>
      <c r="E6" s="29"/>
      <c r="F6" s="29"/>
      <c r="G6" s="29"/>
      <c r="H6" s="30"/>
      <c r="I6" s="28" t="s">
        <v>13</v>
      </c>
      <c r="J6" s="29"/>
      <c r="K6" s="29"/>
      <c r="L6" s="29"/>
      <c r="M6" s="29"/>
      <c r="N6" s="30"/>
      <c r="O6" s="27" t="s">
        <v>14</v>
      </c>
      <c r="P6" s="27"/>
      <c r="Q6" s="27"/>
      <c r="R6" s="27"/>
      <c r="S6" s="24"/>
      <c r="T6" s="24" t="s">
        <v>37</v>
      </c>
      <c r="U6" s="25"/>
      <c r="V6" s="25"/>
      <c r="W6" s="41"/>
      <c r="X6" s="42"/>
      <c r="Y6" s="42"/>
      <c r="Z6" s="57"/>
      <c r="AA6" s="57"/>
      <c r="AB6" s="27" t="s">
        <v>17</v>
      </c>
    </row>
    <row r="7" spans="1:28" ht="14.25" customHeight="1">
      <c r="A7" s="26"/>
      <c r="B7" s="27"/>
      <c r="C7" s="28" t="s">
        <v>18</v>
      </c>
      <c r="D7" s="29"/>
      <c r="E7" s="30"/>
      <c r="F7" s="28" t="s">
        <v>19</v>
      </c>
      <c r="G7" s="29"/>
      <c r="H7" s="30"/>
      <c r="I7" s="28" t="s">
        <v>18</v>
      </c>
      <c r="J7" s="29"/>
      <c r="K7" s="30"/>
      <c r="L7" s="28" t="s">
        <v>19</v>
      </c>
      <c r="M7" s="29"/>
      <c r="N7" s="30"/>
      <c r="O7" s="27" t="s">
        <v>20</v>
      </c>
      <c r="P7" s="27" t="s">
        <v>21</v>
      </c>
      <c r="Q7" s="27" t="s">
        <v>22</v>
      </c>
      <c r="R7" s="27" t="s">
        <v>23</v>
      </c>
      <c r="S7" s="26"/>
      <c r="T7" s="26" t="s">
        <v>11</v>
      </c>
      <c r="U7" s="43" t="s">
        <v>24</v>
      </c>
      <c r="V7" s="43" t="s">
        <v>25</v>
      </c>
      <c r="W7" s="43" t="s">
        <v>26</v>
      </c>
      <c r="X7" s="44" t="s">
        <v>24</v>
      </c>
      <c r="Y7" s="58"/>
      <c r="Z7" s="44" t="s">
        <v>25</v>
      </c>
      <c r="AA7" s="58"/>
      <c r="AB7" s="27"/>
    </row>
    <row r="8" spans="1:28" ht="42.75" customHeight="1">
      <c r="A8" s="26"/>
      <c r="B8" s="27"/>
      <c r="C8" s="27" t="s">
        <v>27</v>
      </c>
      <c r="D8" s="27" t="s">
        <v>28</v>
      </c>
      <c r="E8" s="27" t="s">
        <v>29</v>
      </c>
      <c r="F8" s="27" t="s">
        <v>27</v>
      </c>
      <c r="G8" s="27" t="s">
        <v>28</v>
      </c>
      <c r="H8" s="27" t="s">
        <v>29</v>
      </c>
      <c r="I8" s="27" t="s">
        <v>27</v>
      </c>
      <c r="J8" s="27" t="s">
        <v>28</v>
      </c>
      <c r="K8" s="27" t="s">
        <v>29</v>
      </c>
      <c r="L8" s="27" t="s">
        <v>27</v>
      </c>
      <c r="M8" s="27" t="s">
        <v>28</v>
      </c>
      <c r="N8" s="27" t="s">
        <v>29</v>
      </c>
      <c r="O8" s="27"/>
      <c r="P8" s="27"/>
      <c r="Q8" s="27"/>
      <c r="R8" s="27"/>
      <c r="S8" s="31"/>
      <c r="T8" s="31"/>
      <c r="U8" s="43"/>
      <c r="V8" s="43"/>
      <c r="W8" s="43"/>
      <c r="X8" s="45" t="s">
        <v>38</v>
      </c>
      <c r="Y8" s="3" t="s">
        <v>39</v>
      </c>
      <c r="Z8" s="45" t="s">
        <v>40</v>
      </c>
      <c r="AA8" s="3" t="s">
        <v>41</v>
      </c>
      <c r="AB8" s="27"/>
    </row>
    <row r="9" spans="1:28" ht="14.25" customHeight="1">
      <c r="A9" s="31"/>
      <c r="B9" s="32" t="s">
        <v>30</v>
      </c>
      <c r="C9" s="32" t="s">
        <v>30</v>
      </c>
      <c r="D9" s="32" t="s">
        <v>30</v>
      </c>
      <c r="E9" s="32" t="s">
        <v>30</v>
      </c>
      <c r="F9" s="32" t="s">
        <v>30</v>
      </c>
      <c r="G9" s="32" t="s">
        <v>30</v>
      </c>
      <c r="H9" s="32" t="s">
        <v>30</v>
      </c>
      <c r="I9" s="32" t="s">
        <v>30</v>
      </c>
      <c r="J9" s="32" t="s">
        <v>30</v>
      </c>
      <c r="K9" s="32" t="s">
        <v>30</v>
      </c>
      <c r="L9" s="32" t="s">
        <v>30</v>
      </c>
      <c r="M9" s="32" t="s">
        <v>30</v>
      </c>
      <c r="N9" s="32" t="s">
        <v>30</v>
      </c>
      <c r="O9" s="32" t="s">
        <v>30</v>
      </c>
      <c r="P9" s="32" t="s">
        <v>30</v>
      </c>
      <c r="Q9" s="32" t="s">
        <v>30</v>
      </c>
      <c r="R9" s="32" t="s">
        <v>30</v>
      </c>
      <c r="S9" s="32"/>
      <c r="T9" s="32" t="s">
        <v>31</v>
      </c>
      <c r="U9" s="32" t="s">
        <v>31</v>
      </c>
      <c r="V9" s="32" t="s">
        <v>31</v>
      </c>
      <c r="W9" s="32" t="s">
        <v>31</v>
      </c>
      <c r="X9" s="46" t="s">
        <v>31</v>
      </c>
      <c r="Y9" s="46"/>
      <c r="Z9" s="46" t="s">
        <v>31</v>
      </c>
      <c r="AA9" s="46"/>
      <c r="AB9" s="32" t="s">
        <v>32</v>
      </c>
    </row>
    <row r="10" spans="1:28" ht="14.25" customHeight="1">
      <c r="A10" s="33" t="s">
        <v>33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47"/>
      <c r="U10" s="47"/>
      <c r="V10" s="47"/>
      <c r="W10" s="47"/>
      <c r="X10" s="47"/>
      <c r="Y10" s="47"/>
      <c r="Z10" s="47"/>
      <c r="AA10" s="47"/>
      <c r="AB10" s="47"/>
    </row>
    <row r="11" spans="1:28" s="12" customFormat="1" ht="30" customHeight="1">
      <c r="A11" s="34" t="s">
        <v>42</v>
      </c>
      <c r="B11" s="35">
        <v>14</v>
      </c>
      <c r="C11" s="35">
        <v>9</v>
      </c>
      <c r="D11" s="35">
        <v>2</v>
      </c>
      <c r="E11" s="35">
        <v>2</v>
      </c>
      <c r="F11" s="35"/>
      <c r="G11" s="35"/>
      <c r="H11" s="35">
        <v>1</v>
      </c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48">
        <f>U11+V11</f>
        <v>23139</v>
      </c>
      <c r="U11" s="49">
        <f>X11+Y11</f>
        <v>16965</v>
      </c>
      <c r="V11" s="50">
        <f>Z11+AA11</f>
        <v>6174</v>
      </c>
      <c r="W11" s="51"/>
      <c r="X11" s="49">
        <f>(F11+G11+H11+L11+M11+N11)*1755</f>
        <v>1755</v>
      </c>
      <c r="Y11" s="49">
        <f>(C11+D11+E11+I11+J11+K11)*1170</f>
        <v>15210</v>
      </c>
      <c r="Z11" s="49">
        <f>(F11+L11)*294+(G11+M11)*735+(H11+N11)*1470</f>
        <v>1470</v>
      </c>
      <c r="AA11" s="49">
        <f>(C11+I11)*196+(D11+J11)*490+(E11+K11)*980</f>
        <v>4704</v>
      </c>
      <c r="AB11" s="48"/>
    </row>
    <row r="12" spans="1:28" s="12" customFormat="1" ht="18.75" customHeight="1">
      <c r="A12" s="34" t="s">
        <v>43</v>
      </c>
      <c r="B12" s="35">
        <v>6</v>
      </c>
      <c r="C12" s="35">
        <v>2</v>
      </c>
      <c r="D12" s="35">
        <v>1</v>
      </c>
      <c r="E12" s="35">
        <v>2</v>
      </c>
      <c r="F12" s="35"/>
      <c r="G12" s="35"/>
      <c r="H12" s="35">
        <v>1</v>
      </c>
      <c r="I12" s="38"/>
      <c r="J12" s="38"/>
      <c r="K12" s="38"/>
      <c r="L12" s="38"/>
      <c r="M12" s="38"/>
      <c r="N12" s="38"/>
      <c r="O12" s="35"/>
      <c r="P12" s="35"/>
      <c r="Q12" s="35"/>
      <c r="R12" s="35"/>
      <c r="S12" s="35"/>
      <c r="T12" s="48">
        <f aca="true" t="shared" si="0" ref="T12:T18">U12+V12</f>
        <v>11917</v>
      </c>
      <c r="U12" s="49">
        <f aca="true" t="shared" si="1" ref="U12:U17">X12+Y12</f>
        <v>7605</v>
      </c>
      <c r="V12" s="50">
        <f aca="true" t="shared" si="2" ref="V12:V17">Z12+AA12</f>
        <v>4312</v>
      </c>
      <c r="W12" s="51"/>
      <c r="X12" s="49">
        <f aca="true" t="shared" si="3" ref="X12:X18">(F12+G12+H12+L12+M12+N12)*1755</f>
        <v>1755</v>
      </c>
      <c r="Y12" s="49">
        <f aca="true" t="shared" si="4" ref="Y12:Y18">(C12+D12+E12+I12+J12+K12)*1170</f>
        <v>5850</v>
      </c>
      <c r="Z12" s="49">
        <f aca="true" t="shared" si="5" ref="Z12:Z18">(F12+L12)*294+(G12+M12)*735+(H12+N12)*1470</f>
        <v>1470</v>
      </c>
      <c r="AA12" s="49">
        <f aca="true" t="shared" si="6" ref="AA12:AA18">(C12+I12)*196+(D12+J12)*490+(E12+K12)*980</f>
        <v>2842</v>
      </c>
      <c r="AB12" s="48"/>
    </row>
    <row r="13" spans="1:28" s="12" customFormat="1" ht="18.75" customHeight="1">
      <c r="A13" s="34" t="s">
        <v>44</v>
      </c>
      <c r="B13" s="35">
        <v>31</v>
      </c>
      <c r="C13" s="35"/>
      <c r="D13" s="35"/>
      <c r="E13" s="35"/>
      <c r="F13" s="35"/>
      <c r="G13" s="35"/>
      <c r="H13" s="35"/>
      <c r="I13" s="35">
        <v>16</v>
      </c>
      <c r="J13" s="35">
        <v>7</v>
      </c>
      <c r="K13" s="35">
        <v>1</v>
      </c>
      <c r="L13" s="35">
        <v>2</v>
      </c>
      <c r="M13" s="35">
        <v>3</v>
      </c>
      <c r="N13" s="35">
        <v>2</v>
      </c>
      <c r="O13" s="35"/>
      <c r="P13" s="35"/>
      <c r="Q13" s="35"/>
      <c r="R13" s="35"/>
      <c r="S13" s="35"/>
      <c r="T13" s="48">
        <f t="shared" si="0"/>
        <v>53644</v>
      </c>
      <c r="U13" s="49">
        <f t="shared" si="1"/>
        <v>40365</v>
      </c>
      <c r="V13" s="50">
        <f t="shared" si="2"/>
        <v>13279</v>
      </c>
      <c r="W13" s="51"/>
      <c r="X13" s="49">
        <f t="shared" si="3"/>
        <v>12285</v>
      </c>
      <c r="Y13" s="49">
        <f t="shared" si="4"/>
        <v>28080</v>
      </c>
      <c r="Z13" s="49">
        <f t="shared" si="5"/>
        <v>5733</v>
      </c>
      <c r="AA13" s="49">
        <f t="shared" si="6"/>
        <v>7546</v>
      </c>
      <c r="AB13" s="48"/>
    </row>
    <row r="14" spans="1:28" s="12" customFormat="1" ht="16.5" customHeight="1">
      <c r="A14" s="34" t="s">
        <v>45</v>
      </c>
      <c r="B14" s="35">
        <v>54</v>
      </c>
      <c r="C14" s="35"/>
      <c r="D14" s="35"/>
      <c r="E14" s="35"/>
      <c r="F14" s="35"/>
      <c r="G14" s="35"/>
      <c r="H14" s="35"/>
      <c r="I14" s="35">
        <v>26</v>
      </c>
      <c r="J14" s="35">
        <v>13</v>
      </c>
      <c r="K14" s="35">
        <v>11</v>
      </c>
      <c r="L14" s="35">
        <v>1</v>
      </c>
      <c r="M14" s="35">
        <v>1</v>
      </c>
      <c r="N14" s="35">
        <v>2</v>
      </c>
      <c r="O14" s="35"/>
      <c r="P14" s="35"/>
      <c r="Q14" s="35"/>
      <c r="R14" s="35"/>
      <c r="S14" s="35"/>
      <c r="T14" s="48">
        <f t="shared" si="0"/>
        <v>91735</v>
      </c>
      <c r="U14" s="49">
        <f t="shared" si="1"/>
        <v>65520</v>
      </c>
      <c r="V14" s="50">
        <f t="shared" si="2"/>
        <v>26215</v>
      </c>
      <c r="W14" s="51"/>
      <c r="X14" s="49">
        <f t="shared" si="3"/>
        <v>7020</v>
      </c>
      <c r="Y14" s="49">
        <f t="shared" si="4"/>
        <v>58500</v>
      </c>
      <c r="Z14" s="49">
        <f t="shared" si="5"/>
        <v>3969</v>
      </c>
      <c r="AA14" s="49">
        <f t="shared" si="6"/>
        <v>22246</v>
      </c>
      <c r="AB14" s="48"/>
    </row>
    <row r="15" spans="1:28" s="12" customFormat="1" ht="18.75" customHeight="1">
      <c r="A15" s="34" t="s">
        <v>46</v>
      </c>
      <c r="B15" s="35">
        <v>40</v>
      </c>
      <c r="C15" s="35"/>
      <c r="D15" s="35"/>
      <c r="E15" s="35"/>
      <c r="F15" s="35"/>
      <c r="G15" s="35"/>
      <c r="H15" s="35"/>
      <c r="I15" s="35">
        <v>33</v>
      </c>
      <c r="J15" s="35"/>
      <c r="K15" s="35"/>
      <c r="L15" s="35">
        <v>1</v>
      </c>
      <c r="M15" s="35">
        <v>2</v>
      </c>
      <c r="N15" s="35">
        <v>4</v>
      </c>
      <c r="O15" s="35"/>
      <c r="P15" s="35"/>
      <c r="Q15" s="35"/>
      <c r="R15" s="35"/>
      <c r="S15" s="35"/>
      <c r="T15" s="48">
        <f t="shared" si="0"/>
        <v>65007</v>
      </c>
      <c r="U15" s="49">
        <f t="shared" si="1"/>
        <v>50895</v>
      </c>
      <c r="V15" s="50">
        <f t="shared" si="2"/>
        <v>14112</v>
      </c>
      <c r="W15" s="51"/>
      <c r="X15" s="49">
        <f t="shared" si="3"/>
        <v>12285</v>
      </c>
      <c r="Y15" s="49">
        <f t="shared" si="4"/>
        <v>38610</v>
      </c>
      <c r="Z15" s="49">
        <f t="shared" si="5"/>
        <v>7644</v>
      </c>
      <c r="AA15" s="49">
        <f t="shared" si="6"/>
        <v>6468</v>
      </c>
      <c r="AB15" s="48"/>
    </row>
    <row r="16" spans="1:28" s="12" customFormat="1" ht="18.75" customHeight="1">
      <c r="A16" s="34" t="s">
        <v>47</v>
      </c>
      <c r="B16" s="35">
        <v>5</v>
      </c>
      <c r="C16" s="35"/>
      <c r="D16" s="35"/>
      <c r="E16" s="35"/>
      <c r="F16" s="35"/>
      <c r="G16" s="35"/>
      <c r="H16" s="35"/>
      <c r="I16" s="35">
        <v>4</v>
      </c>
      <c r="J16" s="35">
        <v>1</v>
      </c>
      <c r="K16" s="35"/>
      <c r="L16" s="35"/>
      <c r="M16" s="35"/>
      <c r="N16" s="35"/>
      <c r="O16" s="35"/>
      <c r="P16" s="35"/>
      <c r="Q16" s="35"/>
      <c r="R16" s="35"/>
      <c r="S16" s="35"/>
      <c r="T16" s="48">
        <f t="shared" si="0"/>
        <v>7124</v>
      </c>
      <c r="U16" s="49">
        <f t="shared" si="1"/>
        <v>5850</v>
      </c>
      <c r="V16" s="50">
        <f t="shared" si="2"/>
        <v>1274</v>
      </c>
      <c r="W16" s="51"/>
      <c r="X16" s="49">
        <f t="shared" si="3"/>
        <v>0</v>
      </c>
      <c r="Y16" s="49">
        <f t="shared" si="4"/>
        <v>5850</v>
      </c>
      <c r="Z16" s="49">
        <f t="shared" si="5"/>
        <v>0</v>
      </c>
      <c r="AA16" s="49">
        <f t="shared" si="6"/>
        <v>1274</v>
      </c>
      <c r="AB16" s="48"/>
    </row>
    <row r="17" spans="1:28" ht="18.75" customHeight="1">
      <c r="A17" s="17" t="s">
        <v>48</v>
      </c>
      <c r="B17" s="33">
        <v>7</v>
      </c>
      <c r="C17" s="33"/>
      <c r="D17" s="33"/>
      <c r="E17" s="33"/>
      <c r="F17" s="33">
        <v>1</v>
      </c>
      <c r="G17" s="33">
        <v>4</v>
      </c>
      <c r="H17" s="33">
        <v>2</v>
      </c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48">
        <f t="shared" si="0"/>
        <v>18459</v>
      </c>
      <c r="U17" s="49">
        <f t="shared" si="1"/>
        <v>12285</v>
      </c>
      <c r="V17" s="50">
        <f t="shared" si="2"/>
        <v>6174</v>
      </c>
      <c r="W17" s="52"/>
      <c r="X17" s="49">
        <f t="shared" si="3"/>
        <v>12285</v>
      </c>
      <c r="Y17" s="49">
        <f t="shared" si="4"/>
        <v>0</v>
      </c>
      <c r="Z17" s="49">
        <f t="shared" si="5"/>
        <v>6174</v>
      </c>
      <c r="AA17" s="49">
        <f t="shared" si="6"/>
        <v>0</v>
      </c>
      <c r="AB17" s="53"/>
    </row>
    <row r="18" spans="1:28" ht="18.75" customHeight="1">
      <c r="A18" s="36"/>
      <c r="B18" s="33">
        <f>SUM(B11:B17)</f>
        <v>157</v>
      </c>
      <c r="C18" s="33">
        <f aca="true" t="shared" si="7" ref="B18:G18">SUM(C11:C17)</f>
        <v>11</v>
      </c>
      <c r="D18" s="33">
        <f t="shared" si="7"/>
        <v>3</v>
      </c>
      <c r="E18" s="33">
        <f t="shared" si="7"/>
        <v>4</v>
      </c>
      <c r="F18" s="33">
        <f t="shared" si="7"/>
        <v>1</v>
      </c>
      <c r="G18" s="33">
        <f t="shared" si="7"/>
        <v>4</v>
      </c>
      <c r="H18" s="33">
        <f aca="true" t="shared" si="8" ref="G18:N18">SUM(H11:H17)</f>
        <v>4</v>
      </c>
      <c r="I18" s="33">
        <f t="shared" si="8"/>
        <v>79</v>
      </c>
      <c r="J18" s="33">
        <f t="shared" si="8"/>
        <v>21</v>
      </c>
      <c r="K18" s="33">
        <f t="shared" si="8"/>
        <v>12</v>
      </c>
      <c r="L18" s="33">
        <f t="shared" si="8"/>
        <v>4</v>
      </c>
      <c r="M18" s="33">
        <f t="shared" si="8"/>
        <v>6</v>
      </c>
      <c r="N18" s="33">
        <f t="shared" si="8"/>
        <v>8</v>
      </c>
      <c r="O18" s="33">
        <v>15</v>
      </c>
      <c r="P18" s="33">
        <v>125</v>
      </c>
      <c r="Q18" s="33">
        <v>0</v>
      </c>
      <c r="R18" s="33">
        <v>33</v>
      </c>
      <c r="S18" s="33"/>
      <c r="T18" s="48">
        <f t="shared" si="0"/>
        <v>271025</v>
      </c>
      <c r="U18" s="49">
        <f>SUM(U11:U17)</f>
        <v>199485</v>
      </c>
      <c r="V18" s="51">
        <f>SUM(V11:V17)</f>
        <v>71540</v>
      </c>
      <c r="W18" s="53"/>
      <c r="X18" s="49">
        <f t="shared" si="3"/>
        <v>47385</v>
      </c>
      <c r="Y18" s="49">
        <f t="shared" si="4"/>
        <v>152100</v>
      </c>
      <c r="Z18" s="49">
        <f t="shared" si="5"/>
        <v>26460</v>
      </c>
      <c r="AA18" s="49">
        <f t="shared" si="6"/>
        <v>45080</v>
      </c>
      <c r="AB18" s="53"/>
    </row>
    <row r="19" spans="1:28" ht="18" customHeight="1">
      <c r="A19" s="36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54"/>
      <c r="U19" s="54"/>
      <c r="V19" s="54"/>
      <c r="W19" s="54"/>
      <c r="X19" s="54"/>
      <c r="Y19" s="54"/>
      <c r="Z19" s="54"/>
      <c r="AA19" s="54"/>
      <c r="AB19" s="54"/>
    </row>
    <row r="20" spans="1:28" s="13" customFormat="1" ht="18" customHeight="1">
      <c r="A20" s="36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54"/>
      <c r="U20" s="54"/>
      <c r="V20" s="54"/>
      <c r="W20" s="54"/>
      <c r="X20" s="54"/>
      <c r="Y20" s="54"/>
      <c r="Z20" s="59"/>
      <c r="AA20" s="59"/>
      <c r="AB20" s="54"/>
    </row>
    <row r="21" spans="1:28" ht="34.5" customHeight="1">
      <c r="A21" s="37" t="s">
        <v>36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</row>
    <row r="22" spans="7:19" ht="32.25" customHeight="1">
      <c r="G22" s="13">
        <f>H17+M17+N17</f>
        <v>2</v>
      </c>
      <c r="L22" s="13">
        <f>G17+H17+D17+AE1</f>
        <v>6</v>
      </c>
      <c r="R22" s="13">
        <f>D17+E17+G17+H17+J17+K17+M17+N17</f>
        <v>6</v>
      </c>
      <c r="S22" s="13">
        <f>G17+H17+M17+N17</f>
        <v>6</v>
      </c>
    </row>
    <row r="23" ht="14.25">
      <c r="Y23" s="16">
        <v>0</v>
      </c>
    </row>
  </sheetData>
  <sheetProtection/>
  <mergeCells count="31">
    <mergeCell ref="A2:AB2"/>
    <mergeCell ref="A3:AB3"/>
    <mergeCell ref="A4:C4"/>
    <mergeCell ref="E4:H4"/>
    <mergeCell ref="J4:M4"/>
    <mergeCell ref="O4:T4"/>
    <mergeCell ref="X4:AB4"/>
    <mergeCell ref="B5:R5"/>
    <mergeCell ref="T5:X5"/>
    <mergeCell ref="C6:H6"/>
    <mergeCell ref="I6:N6"/>
    <mergeCell ref="O6:R6"/>
    <mergeCell ref="T6:W6"/>
    <mergeCell ref="C7:E7"/>
    <mergeCell ref="F7:H7"/>
    <mergeCell ref="I7:K7"/>
    <mergeCell ref="L7:N7"/>
    <mergeCell ref="X7:Y7"/>
    <mergeCell ref="Z7:AA7"/>
    <mergeCell ref="A21:AB21"/>
    <mergeCell ref="A5:A9"/>
    <mergeCell ref="B6:B8"/>
    <mergeCell ref="O7:O8"/>
    <mergeCell ref="P7:P8"/>
    <mergeCell ref="Q7:Q8"/>
    <mergeCell ref="R7:R8"/>
    <mergeCell ref="T7:T8"/>
    <mergeCell ref="U7:U8"/>
    <mergeCell ref="V7:V8"/>
    <mergeCell ref="W7:W8"/>
    <mergeCell ref="AB6:AB8"/>
  </mergeCells>
  <printOptions/>
  <pageMargins left="0.7480314960629921" right="0.7480314960629921" top="0.9842519685039371" bottom="0.9842519685039371" header="0.5118110236220472" footer="0.5118110236220472"/>
  <pageSetup horizontalDpi="600" verticalDpi="6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C10" sqref="C10"/>
    </sheetView>
  </sheetViews>
  <sheetFormatPr defaultColWidth="9.00390625" defaultRowHeight="14.25"/>
  <cols>
    <col min="5" max="5" width="12.625" style="0" bestFit="1" customWidth="1"/>
  </cols>
  <sheetData>
    <row r="1" spans="2:6" ht="14.25">
      <c r="B1" s="2" t="s">
        <v>11</v>
      </c>
      <c r="C1" s="3" t="s">
        <v>24</v>
      </c>
      <c r="D1" s="3" t="s">
        <v>25</v>
      </c>
      <c r="E1" s="4" t="s">
        <v>49</v>
      </c>
      <c r="F1" t="s">
        <v>50</v>
      </c>
    </row>
    <row r="2" spans="2:5" ht="14.25">
      <c r="B2" s="5"/>
      <c r="C2" s="3"/>
      <c r="D2" s="3"/>
      <c r="E2" s="4"/>
    </row>
    <row r="3" spans="1:6" ht="14.25">
      <c r="A3">
        <v>1</v>
      </c>
      <c r="B3">
        <f>C3+D3</f>
        <v>470510</v>
      </c>
      <c r="C3" s="6">
        <v>271025</v>
      </c>
      <c r="D3" s="6">
        <v>199485</v>
      </c>
      <c r="E3">
        <f>B3/F3</f>
        <v>2996.87898089172</v>
      </c>
      <c r="F3">
        <v>157</v>
      </c>
    </row>
    <row r="4" spans="1:4" ht="14.25">
      <c r="A4">
        <v>2</v>
      </c>
      <c r="C4" s="6"/>
      <c r="D4" s="6"/>
    </row>
    <row r="5" spans="1:4" ht="12.75" customHeight="1">
      <c r="A5">
        <v>3</v>
      </c>
      <c r="C5" s="6"/>
      <c r="D5" s="6"/>
    </row>
    <row r="6" spans="1:3" ht="14.25">
      <c r="A6" s="7">
        <v>4</v>
      </c>
      <c r="C6" s="6"/>
    </row>
    <row r="7" ht="14.25">
      <c r="A7">
        <v>5</v>
      </c>
    </row>
    <row r="8" ht="14.25">
      <c r="A8">
        <v>6</v>
      </c>
    </row>
    <row r="9" ht="14.25">
      <c r="A9" s="8">
        <v>7</v>
      </c>
    </row>
    <row r="10" spans="1:6" ht="14.25">
      <c r="A10" s="8">
        <v>8</v>
      </c>
      <c r="F10" s="7"/>
    </row>
    <row r="11" spans="1:6" ht="14.25">
      <c r="A11" s="7">
        <v>9</v>
      </c>
      <c r="F11" s="7"/>
    </row>
    <row r="12" spans="1:6" s="1" customFormat="1" ht="14.25">
      <c r="A12" s="9">
        <v>10</v>
      </c>
      <c r="B12"/>
      <c r="C12"/>
      <c r="D12"/>
      <c r="E12"/>
      <c r="F12" s="9"/>
    </row>
    <row r="13" spans="1:6" ht="14.25">
      <c r="A13" s="7">
        <v>11</v>
      </c>
      <c r="F13" s="9"/>
    </row>
    <row r="14" spans="1:6" ht="14.25">
      <c r="A14" s="7">
        <v>12</v>
      </c>
      <c r="F14" s="9"/>
    </row>
    <row r="15" spans="1:2" ht="14.25">
      <c r="A15" s="7"/>
      <c r="B15" s="7"/>
    </row>
    <row r="17" ht="14.25">
      <c r="B17" s="10"/>
    </row>
  </sheetData>
  <sheetProtection/>
  <mergeCells count="4">
    <mergeCell ref="B1:B2"/>
    <mergeCell ref="C1:C2"/>
    <mergeCell ref="D1:D2"/>
    <mergeCell ref="E1:E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2021-11-05T08:18:49Z</cp:lastPrinted>
  <dcterms:created xsi:type="dcterms:W3CDTF">2017-06-08T02:00:19Z</dcterms:created>
  <dcterms:modified xsi:type="dcterms:W3CDTF">2024-01-24T12:13:38Z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52F9AE80AABE4D9FA3D2A0F9779804CB_13</vt:lpwstr>
  </property>
  <property fmtid="{D5CDD505-2E9C-101B-9397-08002B2CF9AE}" pid="4" name="KSOProductBuildV">
    <vt:lpwstr>2052-12.1.0.16120</vt:lpwstr>
  </property>
</Properties>
</file>